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4650" tabRatio="926" firstSheet="6" activeTab="14"/>
  </bookViews>
  <sheets>
    <sheet name="СТ(21.04)" sheetId="1" r:id="rId1"/>
    <sheet name="ТР№1(80см)" sheetId="2" r:id="rId2"/>
    <sheet name="ТР№2(90см)" sheetId="3" r:id="rId3"/>
    <sheet name="ТР№3(100см) " sheetId="4" r:id="rId4"/>
    <sheet name="ТР№4(100см)" sheetId="5" r:id="rId5"/>
    <sheet name="ТР№5(110см) " sheetId="6" r:id="rId6"/>
    <sheet name="ТР№6(110-120см)" sheetId="7" r:id="rId7"/>
    <sheet name="ТР№7(125см) " sheetId="8" r:id="rId8"/>
    <sheet name="ТР№8(135см)" sheetId="9" r:id="rId9"/>
    <sheet name="СТ(22.04)" sheetId="10" r:id="rId10"/>
    <sheet name="ТР№9(80см)" sheetId="11" r:id="rId11"/>
    <sheet name="ТР№10(90см)" sheetId="12" r:id="rId12"/>
    <sheet name="ТР№11(100см)" sheetId="13" r:id="rId13"/>
    <sheet name="ТР№12(100см)" sheetId="14" r:id="rId14"/>
    <sheet name="ТР№13(115-120-125см)" sheetId="15" r:id="rId15"/>
    <sheet name="Лист3" sheetId="16" r:id="rId16"/>
    <sheet name="ТР№14(TEAM)" sheetId="17" r:id="rId17"/>
    <sheet name="ТР№14(TEAM) (результат)" sheetId="18" r:id="rId18"/>
    <sheet name="ТР№15(6перешкод)" sheetId="19" r:id="rId19"/>
    <sheet name="СТ(23.04) " sheetId="20" r:id="rId20"/>
    <sheet name="ТР№16(90см)" sheetId="21" r:id="rId21"/>
    <sheet name="ТР№17(90см)" sheetId="22" r:id="rId22"/>
    <sheet name="ТР№18(100см)" sheetId="23" r:id="rId23"/>
    <sheet name="ТР№19(100см)" sheetId="24" r:id="rId24"/>
    <sheet name="ТР№20(110см)" sheetId="25" r:id="rId25"/>
    <sheet name="ТР№21(110см) " sheetId="26" r:id="rId26"/>
    <sheet name="ТР№22(120см)" sheetId="27" r:id="rId27"/>
    <sheet name="ТР№23(140см)" sheetId="28" r:id="rId28"/>
    <sheet name="ТР№24(120-125см)" sheetId="29" r:id="rId29"/>
    <sheet name="ТР№25(130см)" sheetId="30" r:id="rId30"/>
    <sheet name="ТР№26(130см)" sheetId="31" r:id="rId31"/>
  </sheets>
  <definedNames>
    <definedName name="_xlnm.Print_Area" localSheetId="0">'СТ(21.04)'!$A$1:$I$192</definedName>
    <definedName name="_xlnm.Print_Area" localSheetId="9">'СТ(22.04)'!$A$1:$I$158</definedName>
    <definedName name="_xlnm.Print_Area" localSheetId="19">'СТ(23.04) '!$A$1:$I$190</definedName>
    <definedName name="_xlnm.Print_Area" localSheetId="1">'ТР№1(80см)'!$A$1:$O$35</definedName>
    <definedName name="_xlnm.Print_Area" localSheetId="11">'ТР№10(90см)'!$A$1:$O$30</definedName>
    <definedName name="_xlnm.Print_Area" localSheetId="12">'ТР№11(100см)'!$A$1:$O$24</definedName>
    <definedName name="_xlnm.Print_Area" localSheetId="13">'ТР№12(100см)'!$A$1:$O$34</definedName>
    <definedName name="_xlnm.Print_Area" localSheetId="14">'ТР№13(115-120-125см)'!$A$1:$S$27</definedName>
    <definedName name="_xlnm.Print_Area" localSheetId="16">'ТР№14(TEAM)'!$A$1:$O$52</definedName>
    <definedName name="_xlnm.Print_Area" localSheetId="17">'ТР№14(TEAM) (результат)'!$A$1:$Q$25</definedName>
    <definedName name="_xlnm.Print_Area" localSheetId="18">'ТР№15(6перешкод)'!$A$1:$O$25</definedName>
    <definedName name="_xlnm.Print_Area" localSheetId="20">'ТР№16(90см)'!$A$1:$O$31</definedName>
    <definedName name="_xlnm.Print_Area" localSheetId="21">'ТР№17(90см)'!$A$1:$O$28</definedName>
    <definedName name="_xlnm.Print_Area" localSheetId="22">'ТР№18(100см)'!$A$1:$O$17</definedName>
    <definedName name="_xlnm.Print_Area" localSheetId="23">'ТР№19(100см)'!$A$1:$O$25</definedName>
    <definedName name="_xlnm.Print_Area" localSheetId="2">'ТР№2(90см)'!$A$1:$O$40</definedName>
    <definedName name="_xlnm.Print_Area" localSheetId="24">'ТР№20(110см)'!$A$1:$O$23</definedName>
    <definedName name="_xlnm.Print_Area" localSheetId="25">'ТР№21(110см) '!$A$1:$O$26</definedName>
    <definedName name="_xlnm.Print_Area" localSheetId="26">'ТР№22(120см)'!$A$1:$O$34</definedName>
    <definedName name="_xlnm.Print_Area" localSheetId="27">'ТР№23(140см)'!$A$1:$O$29</definedName>
    <definedName name="_xlnm.Print_Area" localSheetId="28">'ТР№24(120-125см)'!$A$1:$O$37</definedName>
    <definedName name="_xlnm.Print_Area" localSheetId="29">'ТР№25(130см)'!$A$1:$O$17</definedName>
    <definedName name="_xlnm.Print_Area" localSheetId="30">'ТР№26(130см)'!$A$1:$O$24</definedName>
    <definedName name="_xlnm.Print_Area" localSheetId="3">'ТР№3(100см) '!$A$1:$O$20</definedName>
    <definedName name="_xlnm.Print_Area" localSheetId="4">'ТР№4(100см)'!$A$1:$O$26</definedName>
    <definedName name="_xlnm.Print_Area" localSheetId="5">'ТР№5(110см) '!$A$1:$O$38</definedName>
    <definedName name="_xlnm.Print_Area" localSheetId="6">'ТР№6(110-120см)'!$A$1:$O$38</definedName>
    <definedName name="_xlnm.Print_Area" localSheetId="7">'ТР№7(125см) '!$A$1:$N$32</definedName>
    <definedName name="_xlnm.Print_Area" localSheetId="8">'ТР№8(135см)'!$A$1:$O$33</definedName>
    <definedName name="_xlnm.Print_Area" localSheetId="10">'ТР№9(80см)'!$A$1:$O$31</definedName>
  </definedNames>
  <calcPr fullCalcOnLoad="1"/>
</workbook>
</file>

<file path=xl/sharedStrings.xml><?xml version="1.0" encoding="utf-8"?>
<sst xmlns="http://schemas.openxmlformats.org/spreadsheetml/2006/main" count="6197" uniqueCount="984">
  <si>
    <t>№ п\п</t>
  </si>
  <si>
    <t>Прізвище, ім'я вершника</t>
  </si>
  <si>
    <t>Кличка коня</t>
  </si>
  <si>
    <t>ІН</t>
  </si>
  <si>
    <t>Розряд</t>
  </si>
  <si>
    <t>Рік народж.</t>
  </si>
  <si>
    <t>самостійно</t>
  </si>
  <si>
    <t>Стартовий протокол</t>
  </si>
  <si>
    <t>Кличка коня, рік нар.стать, масть, порода, батько, мати, №паспорту, призвіще та ім"я власника</t>
  </si>
  <si>
    <t>Місто, спортивний клуб, спортивне товариство</t>
  </si>
  <si>
    <t xml:space="preserve">Київська обл., с.Круглик, вул.Вітянська 2 </t>
  </si>
  <si>
    <t>№1</t>
  </si>
  <si>
    <t>МАРШРУТ</t>
  </si>
  <si>
    <t>ВИСОТА</t>
  </si>
  <si>
    <t>80см</t>
  </si>
  <si>
    <t>СТАТТЯ</t>
  </si>
  <si>
    <t>Рейтингові категорії</t>
  </si>
  <si>
    <t>274.5.6. Спец. Варіант</t>
  </si>
  <si>
    <t>Групи для нагородження</t>
  </si>
  <si>
    <t xml:space="preserve">ЧАС СТАРТУ МАРШРУТУ №1 :                  </t>
  </si>
  <si>
    <t xml:space="preserve">ЧАС СТАРТУ МАРШРУТУ №2 :                  </t>
  </si>
  <si>
    <t>№2</t>
  </si>
  <si>
    <t>90см</t>
  </si>
  <si>
    <t xml:space="preserve">ЧАС СТАРТУ МАРШРУТУ №3 :                  </t>
  </si>
  <si>
    <t>№3</t>
  </si>
  <si>
    <t>100см</t>
  </si>
  <si>
    <t xml:space="preserve">ЧАС СТАРТУ МАРШРУТУ №4 :                  </t>
  </si>
  <si>
    <t>№4</t>
  </si>
  <si>
    <t xml:space="preserve">ЧАС СТАРТУ МАРШРУТУ №5 :                  </t>
  </si>
  <si>
    <t>№5</t>
  </si>
  <si>
    <t>№6</t>
  </si>
  <si>
    <t>№7</t>
  </si>
  <si>
    <t xml:space="preserve">ЧАС ПОКАЗУ МАРШРУТІВ №1 та №2 РАЗОМ :               </t>
  </si>
  <si>
    <t xml:space="preserve">ЧАС СТАРТУ МАРШРУТУ №7 :                  </t>
  </si>
  <si>
    <t>№8</t>
  </si>
  <si>
    <t>№9</t>
  </si>
  <si>
    <t>1) Діти , 2) Аматори</t>
  </si>
  <si>
    <t>125см</t>
  </si>
  <si>
    <t>Відкритий клас (коні від 4р)</t>
  </si>
  <si>
    <t>Відкритий клас (коні від 6р)</t>
  </si>
  <si>
    <t xml:space="preserve">1) Діти , 2) Аматори                          </t>
  </si>
  <si>
    <t>274.5.3. дві фази</t>
  </si>
  <si>
    <t>1гр: відкр. клас(коні від 5р), 2гр: Аматори, 3гр: Діти</t>
  </si>
  <si>
    <t>274.5.6. дві фази, спец. вар.</t>
  </si>
  <si>
    <t>коні 6 років (гандікап)</t>
  </si>
  <si>
    <t xml:space="preserve">ЧАС СТАРТУ МАРШРУТУ №8 :                  </t>
  </si>
  <si>
    <t>Ст.239, табл.С</t>
  </si>
  <si>
    <t>Відкритий клас (коні 6 років)</t>
  </si>
  <si>
    <t xml:space="preserve">ЧАС СТАРТУ МАРШРУТУ №9 :                  </t>
  </si>
  <si>
    <t>тех.перерва 10 хв.</t>
  </si>
  <si>
    <t xml:space="preserve">Змагання з подолання перешкод «Відкритий Кубок Flyng Horses Cup»
(CSN*, CSN**, CSN***)
</t>
  </si>
  <si>
    <t>1-етап</t>
  </si>
  <si>
    <t xml:space="preserve">ЧАС ПОКАЗУ МАРШРУТУ №8 :               </t>
  </si>
  <si>
    <t>135см</t>
  </si>
  <si>
    <t>Ст.238.2.1. Табл.А</t>
  </si>
  <si>
    <t>Ст.274.5.3.Дві фази</t>
  </si>
  <si>
    <t>Ст.274.5.6. Спец. Варіант</t>
  </si>
  <si>
    <t xml:space="preserve">ЧАС ПОКАЗУ МАРШРУТІВ №3, №4 та №5 РАЗОМ :               </t>
  </si>
  <si>
    <t>110см</t>
  </si>
  <si>
    <t xml:space="preserve">ЧАС ПОКАЗУ МАРШРУТІВ №6 та №7 РАЗОМ :               </t>
  </si>
  <si>
    <t>120см</t>
  </si>
  <si>
    <r>
      <t>коні 5 років (</t>
    </r>
    <r>
      <rPr>
        <b/>
        <sz val="22"/>
        <rFont val="Calibri"/>
        <family val="2"/>
      </rPr>
      <t>гандікап</t>
    </r>
    <r>
      <rPr>
        <sz val="22"/>
        <rFont val="Calibri"/>
        <family val="2"/>
      </rPr>
      <t>)</t>
    </r>
  </si>
  <si>
    <t>Техничні результати</t>
  </si>
  <si>
    <t>РЕЙТИНГОВІ КАТЕГОРІЇ</t>
  </si>
  <si>
    <t>ГРУПИ ДЛЯ НАГОРОДЖЕННЯ</t>
  </si>
  <si>
    <t>Зайняте місце</t>
  </si>
  <si>
    <t>Рік нар.</t>
  </si>
  <si>
    <t>Тренер                              (Прізвіще, ім'я)</t>
  </si>
  <si>
    <t>Результат</t>
  </si>
  <si>
    <t>Сума шт. очок</t>
  </si>
  <si>
    <t>1 фаза</t>
  </si>
  <si>
    <t>11 фаза</t>
  </si>
  <si>
    <t>Шт.оч</t>
  </si>
  <si>
    <t>Час</t>
  </si>
  <si>
    <t>Белінський Роман</t>
  </si>
  <si>
    <t xml:space="preserve">Грінвіч 04 </t>
  </si>
  <si>
    <t>м.Київ Іподром</t>
  </si>
  <si>
    <t xml:space="preserve">Головний суддя, національної категорії </t>
  </si>
  <si>
    <t>Кіргізов М.І.</t>
  </si>
  <si>
    <t>Головний секретар, суддя І категорії</t>
  </si>
  <si>
    <t>Шкурінська Т.</t>
  </si>
  <si>
    <t xml:space="preserve">Змагання з подолання перешкод «Відкритий Кубок Flyng Horses Cup»
 (CSN*, CSN**, CSN***)
</t>
  </si>
  <si>
    <t>1-й етап</t>
  </si>
  <si>
    <t>21.04.2017р</t>
  </si>
  <si>
    <t>1) ДІТИ , 2) АМАТОРИ</t>
  </si>
  <si>
    <t>Ст.274.5.3. Дві фази, Табл.«А»</t>
  </si>
  <si>
    <t>Ст.274.5.6. Дві фази, спец.вар., Табл.«А»</t>
  </si>
  <si>
    <t>РЕЙТИНГОВІ  КАТЕГОРІЇ</t>
  </si>
  <si>
    <t>Ст.238.2.1, Табл.«А»</t>
  </si>
  <si>
    <t>Маршрут</t>
  </si>
  <si>
    <t xml:space="preserve">1гр: відкр. клас (коні від 5р), 2гр: аматори (коні від 5-6р), 3гр: діти (коні від 6р)
</t>
  </si>
  <si>
    <t>110-120см</t>
  </si>
  <si>
    <t>Ст.274.5.6. Дві фази, спец. вар.,  Табл.«А»</t>
  </si>
  <si>
    <t xml:space="preserve"> «110см» -  коні 5 років,  «120см» - коні 6 років</t>
  </si>
  <si>
    <t>ГАНДІКАП</t>
  </si>
  <si>
    <t xml:space="preserve">Ст. 239 По табл. «С»                                                         </t>
  </si>
  <si>
    <t>Шт. час</t>
  </si>
  <si>
    <t xml:space="preserve">ЧАС </t>
  </si>
  <si>
    <t>УСЬОГО:</t>
  </si>
  <si>
    <t xml:space="preserve">ЧАС ПОКАЗУ МАРШРУТІВ №9 та №10 РАЗОМ :               </t>
  </si>
  <si>
    <t xml:space="preserve">ЧАС СТАРТУ МАРШРУТУ №6 :                  </t>
  </si>
  <si>
    <t xml:space="preserve">ЧАС СТАРТУ МАРШРУТУ №10 :                  </t>
  </si>
  <si>
    <t>№10</t>
  </si>
  <si>
    <t xml:space="preserve">ЧАС ПОКАЗУ МАРШРУТІВ №11 та №12 РАЗОМ :               </t>
  </si>
  <si>
    <t>№11</t>
  </si>
  <si>
    <t xml:space="preserve">ЧАС СТАРТУ МАРШРУТУ №11 :                  </t>
  </si>
  <si>
    <t xml:space="preserve">ЧАС СТАРТУ МАРШРУТУ №12 :                  </t>
  </si>
  <si>
    <t>№12</t>
  </si>
  <si>
    <t xml:space="preserve">ЧАС ПОКАЗУ МАРШРУТУ №13 :               </t>
  </si>
  <si>
    <t xml:space="preserve">ЧАС СТАРТУ МАРШРУТУ №13 :                  </t>
  </si>
  <si>
    <t xml:space="preserve">«115-120-125см» </t>
  </si>
  <si>
    <t xml:space="preserve">Ст. 272. </t>
  </si>
  <si>
    <t xml:space="preserve">«Змаг. на вибування»  </t>
  </si>
  <si>
    <t>Відкритий клас ( Коні від 5р)</t>
  </si>
  <si>
    <t xml:space="preserve">ЧАС ПОКАЗУ МАРШРУТУ №14 :               </t>
  </si>
  <si>
    <t xml:space="preserve">ЧАС СТАРТУ МАРШРУТУ №14 :                  </t>
  </si>
  <si>
    <t>№14</t>
  </si>
  <si>
    <t xml:space="preserve">Ст.274.5.6. Дві фази, спец.вар. по табл. «А»                                                         </t>
  </si>
  <si>
    <t xml:space="preserve">(PEL Ukrainian Masters TEAMS)  </t>
  </si>
  <si>
    <t>Допуск відповідно до регламенту PEL</t>
  </si>
  <si>
    <t>1 група – Аматори до 140 см.
2 група – Відкритий клас (діти не допускаються)</t>
  </si>
  <si>
    <t xml:space="preserve">ЧАС ПОКАЗУ МАРШРУТУ №15 :               </t>
  </si>
  <si>
    <t xml:space="preserve">ЧАС СТАРТУ МАРШРУТУ №15 :                  </t>
  </si>
  <si>
    <t>№15</t>
  </si>
  <si>
    <t>Стартова висота(130см), кількість перестрибувань для виявлення переможця не обмежена.</t>
  </si>
  <si>
    <t>Ст.262.3.4</t>
  </si>
  <si>
    <t>ШОУ МАРШРУТ                                       (6 перешкод)</t>
  </si>
  <si>
    <t>22.04.2017р</t>
  </si>
  <si>
    <t>130см</t>
  </si>
  <si>
    <t>160см</t>
  </si>
  <si>
    <t>170см</t>
  </si>
  <si>
    <t>180см</t>
  </si>
  <si>
    <t>ШОУ МАРШРУТ (6 перешкод)</t>
  </si>
  <si>
    <t>Стартова висота 130 см</t>
  </si>
  <si>
    <t xml:space="preserve">1гр – Аматори до 140см, 2гр – відкр.клас (діти не доп.) . кількість перестрибувань для виявлення переможця не обмежена.
</t>
  </si>
  <si>
    <t xml:space="preserve">Кваліфікац.PEL YH5/6 </t>
  </si>
  <si>
    <t>№24</t>
  </si>
  <si>
    <t>Ст.238.2.2 з перестриб., Табл.А</t>
  </si>
  <si>
    <t xml:space="preserve">Кваліфікац.PEL  YH5/6 </t>
  </si>
  <si>
    <t>1 група: YH-5 (коні 5 років)</t>
  </si>
  <si>
    <t xml:space="preserve"> 2 група: YH-6 (коні 6 років)</t>
  </si>
  <si>
    <t xml:space="preserve">ЧАС ПОКАЗУ МАРШРУТУ №23 :               </t>
  </si>
  <si>
    <t xml:space="preserve">ЧАС СТАРТУ МАРШРУТУ №23 :                  </t>
  </si>
  <si>
    <t>№23</t>
  </si>
  <si>
    <t>Ст.238.2.2. По табл. «А»</t>
  </si>
  <si>
    <t>140см, ГРАН ПРІ</t>
  </si>
  <si>
    <t>Кваліфікація PEL Masters</t>
  </si>
  <si>
    <t>Вершники національної категорії (коні від 7р)</t>
  </si>
  <si>
    <t xml:space="preserve">ЧАС ПОКАЗУ МАРШРУТІВ №16, №17 та №18, №19 РАЗОМ :               </t>
  </si>
  <si>
    <t xml:space="preserve">ЧАС СТАРТУ МАРШРУТУ №16 :                  </t>
  </si>
  <si>
    <t>№16</t>
  </si>
  <si>
    <t>Кваліфікац.PEL Young Talents B/ Jumping Owners B</t>
  </si>
  <si>
    <t>Ст.238.2.1, по табл.«А»</t>
  </si>
  <si>
    <t xml:space="preserve">ЧАС СТАРТУ МАРШРУТУ №17 :                  </t>
  </si>
  <si>
    <t>№17</t>
  </si>
  <si>
    <t xml:space="preserve">ЧАС СТАРТУ МАРШРУТУ №18 :                  </t>
  </si>
  <si>
    <t>№18</t>
  </si>
  <si>
    <t>Ст.238.2.2, по табл.«А», з перестриб.</t>
  </si>
  <si>
    <t xml:space="preserve">ЧАС СТАРТУ МАРШРУТУ №19 :                  </t>
  </si>
  <si>
    <t>№19</t>
  </si>
  <si>
    <t xml:space="preserve">ЧАС СТАРТУ МАРШРУТУ №20 :                  </t>
  </si>
  <si>
    <t>№20</t>
  </si>
  <si>
    <t xml:space="preserve">Кваліфікац.PEL Young Talents A/ Jumping Owners A </t>
  </si>
  <si>
    <t>№21</t>
  </si>
  <si>
    <t xml:space="preserve">ЧАС СТАРТУ МАРШРУТУ №21 :                  </t>
  </si>
  <si>
    <t xml:space="preserve">ЧАС СТАРТУ МАРШРУТУ №25 :                  </t>
  </si>
  <si>
    <t>№25</t>
  </si>
  <si>
    <t>Кваліфікація PEL Future Stars</t>
  </si>
  <si>
    <t>YH- 7-8 (коні 7-8 років)</t>
  </si>
  <si>
    <t xml:space="preserve">ЧАС СТАРТУ МАРШРУТУ №26 :                  </t>
  </si>
  <si>
    <t>№26</t>
  </si>
  <si>
    <t>Ст.238.2.1, по Табл.«А»</t>
  </si>
  <si>
    <t>Відк.клас (коні від 6р)</t>
  </si>
  <si>
    <t>Д</t>
  </si>
  <si>
    <t>Франкфурт</t>
  </si>
  <si>
    <t>КСК Спорт-Еліт, Київська обл.</t>
  </si>
  <si>
    <t>Макашева Надія</t>
  </si>
  <si>
    <t>ІІ</t>
  </si>
  <si>
    <t>Діва/2008/коб/сір/KWPN/Індоктро/Боніта//Храновська Христина</t>
  </si>
  <si>
    <t>КСК "Еквідес Клаб" , Київська обл.</t>
  </si>
  <si>
    <t>Бабенко Віктор</t>
  </si>
  <si>
    <t>ІІІ</t>
  </si>
  <si>
    <t>Вікторі оф тайм 10</t>
  </si>
  <si>
    <t>Вікторі оф тайм/2010/коб/гнід/Фігляр/Вілма/703258/ПСП Песківське</t>
  </si>
  <si>
    <t>КСК "Казацький Дух", Чернігівська обл.</t>
  </si>
  <si>
    <t>Волков Олександр</t>
  </si>
  <si>
    <t>Цайд 10</t>
  </si>
  <si>
    <t>ЦСК, м.Київ</t>
  </si>
  <si>
    <t>Долгополов О.</t>
  </si>
  <si>
    <t>Загреб/2002/мер/</t>
  </si>
  <si>
    <t>ЦСК ЗСУ України</t>
  </si>
  <si>
    <t xml:space="preserve">Петров Андрій </t>
  </si>
  <si>
    <t>Імпрессіоніст 01</t>
  </si>
  <si>
    <t>Імпрессіоніст/2002/мер/</t>
  </si>
  <si>
    <t>Пілар</t>
  </si>
  <si>
    <t>КСК "Болівар"</t>
  </si>
  <si>
    <t>Кондрашечкіна Юлія</t>
  </si>
  <si>
    <t>Фактор 2007</t>
  </si>
  <si>
    <t>Дємократ</t>
  </si>
  <si>
    <t>Окорокова Євгенія</t>
  </si>
  <si>
    <t>Лєон</t>
  </si>
  <si>
    <t>Кінна школа "Flying Horses"</t>
  </si>
  <si>
    <t>Биков Володимир</t>
  </si>
  <si>
    <t>Анекспектид</t>
  </si>
  <si>
    <t>Сармат 10</t>
  </si>
  <si>
    <t>Сармат/2010/гнідо-рябий/б/п///ТОВ "Відо ЛТД"</t>
  </si>
  <si>
    <t>Клуб Майдан Мисливський", Волинська обл.</t>
  </si>
  <si>
    <t>Савченко Сергій</t>
  </si>
  <si>
    <t>Барс 12</t>
  </si>
  <si>
    <t>Барс/2012/мер/гнід/буд/Анонс/Барселона/703608/Чернецький Олег</t>
  </si>
  <si>
    <t>Руднюк Євген</t>
  </si>
  <si>
    <t>А</t>
  </si>
  <si>
    <t>Флай 12</t>
  </si>
  <si>
    <t>КСК  "Княжичі", Київська обл.</t>
  </si>
  <si>
    <t>Гапонова Галина</t>
  </si>
  <si>
    <t>Казанова 12</t>
  </si>
  <si>
    <t>Вавілон 05</t>
  </si>
  <si>
    <t>Вавілон/2005/мер/гнід/УВП/Вердікт/Віва/702378/Хуршудян К.</t>
  </si>
  <si>
    <t>КСК Антарес ,м.Київ</t>
  </si>
  <si>
    <t>Вощакін Володимир</t>
  </si>
  <si>
    <t>б/р</t>
  </si>
  <si>
    <t>Карузо PKZ 12</t>
  </si>
  <si>
    <t>Карузо PKZ/2012/</t>
  </si>
  <si>
    <t>Галій Сергій</t>
  </si>
  <si>
    <t>Вольтер 01</t>
  </si>
  <si>
    <t>Вольтер/2001/голш/жер/сір/Харізма ІІ/Дама/701694/Шелімова Ангеліна</t>
  </si>
  <si>
    <t>Гранд Хорс , м. Бровари</t>
  </si>
  <si>
    <t>Павлюченко Михайло</t>
  </si>
  <si>
    <t>І</t>
  </si>
  <si>
    <t>Барселона/2011/коб/гнід/увп/Орігінал/Богема/703547/Дрошкевич Каерина</t>
  </si>
  <si>
    <t>КСК "Требухів", Київська обл.</t>
  </si>
  <si>
    <t>Сарі 02</t>
  </si>
  <si>
    <t>Кох Катерина</t>
  </si>
  <si>
    <t>Барселона 11</t>
  </si>
  <si>
    <t>Загреб 02</t>
  </si>
  <si>
    <t>Діва 08</t>
  </si>
  <si>
    <t>Самотой Олег</t>
  </si>
  <si>
    <t>КМСУ</t>
  </si>
  <si>
    <t>Афріка/2013/коб/ворон/гановер/Фрагмент/Августіна//Самотой О.</t>
  </si>
  <si>
    <t xml:space="preserve">м.Суми </t>
  </si>
  <si>
    <t>Юрасов Олександр</t>
  </si>
  <si>
    <t>Опервіль 13</t>
  </si>
  <si>
    <t>Опервіль/2013/жер/т.гнід/тракен/Пропан/Октава//Парфіло Олександр</t>
  </si>
  <si>
    <t>Шейла 12</t>
  </si>
  <si>
    <t>Шейла/2012/коб/т.гнід/ольденб/Дон Ланупа/Шарада/703498/Мусієнко Ірина</t>
  </si>
  <si>
    <t>Сімерінк Йост</t>
  </si>
  <si>
    <t>Іванов Олександр</t>
  </si>
  <si>
    <t>Каравелла 13</t>
  </si>
  <si>
    <t xml:space="preserve">Каравела/2013/коб/сір/вестф/Купер/Амеліта/703576/Аліфанов </t>
  </si>
  <si>
    <t>ОК НТЗ "Сумська кінна ДЮСШ", м.Суми</t>
  </si>
  <si>
    <t>МСУ</t>
  </si>
  <si>
    <t>Флайн Спур</t>
  </si>
  <si>
    <t>Гуцу Наталія</t>
  </si>
  <si>
    <t>Самолюк Валерія</t>
  </si>
  <si>
    <t>Київська обл.</t>
  </si>
  <si>
    <t>Тарасюк Анна</t>
  </si>
  <si>
    <t>Київська область</t>
  </si>
  <si>
    <t xml:space="preserve">Бабенко Віктор </t>
  </si>
  <si>
    <t>Ті Са То БВР 12</t>
  </si>
  <si>
    <t>Абсолют 13</t>
  </si>
  <si>
    <t>Абсолют/2013/жер/руд/УВП/Скей/Адаптация/703904/Белінська Тетяна</t>
  </si>
  <si>
    <t>Київський Іпподром</t>
  </si>
  <si>
    <t>Трохимчук Юрій</t>
  </si>
  <si>
    <t>Аргамак 05</t>
  </si>
  <si>
    <t>Аргамак/2005/</t>
  </si>
  <si>
    <t>Макарчук Федор</t>
  </si>
  <si>
    <t>Вощакін Андрій</t>
  </si>
  <si>
    <t>Мушкетер 12</t>
  </si>
  <si>
    <t>Мушкетер/2012/жер/гнід/увп/Шаблон/Мішина/703331/Антіпова Кароліна</t>
  </si>
  <si>
    <t>Кінний клуб Val horses, м.Київ</t>
  </si>
  <si>
    <t xml:space="preserve">Цвинтарна Тетяна </t>
  </si>
  <si>
    <t>Композітор 12</t>
  </si>
  <si>
    <t>Композітор/2012/</t>
  </si>
  <si>
    <t>Приват. Тов.Палтех, с. Небилиця, Київська обл.</t>
  </si>
  <si>
    <t>Бабенко Василь</t>
  </si>
  <si>
    <t xml:space="preserve">Павлюченко Михайло </t>
  </si>
  <si>
    <t>Жбанова Анна</t>
  </si>
  <si>
    <t>Горяча Анастасія</t>
  </si>
  <si>
    <t>Невереленд 11</t>
  </si>
  <si>
    <t>Невереленд/2011/коб/т.гнід/вестф///</t>
  </si>
  <si>
    <t xml:space="preserve">Маркелов Юрій </t>
  </si>
  <si>
    <t>Каміль 11</t>
  </si>
  <si>
    <t>Каміль/2011/</t>
  </si>
  <si>
    <t>Київський іпподром</t>
  </si>
  <si>
    <t>Михайличенко Олена</t>
  </si>
  <si>
    <t>Аделія 06</t>
  </si>
  <si>
    <t>Ромашко Ніна</t>
  </si>
  <si>
    <t>Смола 11</t>
  </si>
  <si>
    <t>Смола/2011/</t>
  </si>
  <si>
    <t>КСК "Фаворит", Київська обл.</t>
  </si>
  <si>
    <t>Рудік Ігор</t>
  </si>
  <si>
    <t>Теджен 08</t>
  </si>
  <si>
    <t>Теджен/2008/</t>
  </si>
  <si>
    <t>Кондрашечкін Олексій</t>
  </si>
  <si>
    <t>Ельдорадо 12</t>
  </si>
  <si>
    <t>Кальдерон</t>
  </si>
  <si>
    <t>Акіменко Анна</t>
  </si>
  <si>
    <t>Хабаз</t>
  </si>
  <si>
    <t>КСК Авангард , м.Київ</t>
  </si>
  <si>
    <t>Лаврінець Валентин</t>
  </si>
  <si>
    <t>Чепурко Анастасія</t>
  </si>
  <si>
    <t>Артек</t>
  </si>
  <si>
    <t xml:space="preserve">Чуйко Марія </t>
  </si>
  <si>
    <t>Меркурій 10</t>
  </si>
  <si>
    <t>Меркурій/2010/мер/т.гнід/вестф/Кардінал/Мері/703238/Чуйко Геннадій</t>
  </si>
  <si>
    <t>Динамо Київ</t>
  </si>
  <si>
    <t xml:space="preserve">Купаровський </t>
  </si>
  <si>
    <t>Редько Радіон</t>
  </si>
  <si>
    <t>Ель Добле де ля Пасьйон 12</t>
  </si>
  <si>
    <t xml:space="preserve">Авторітет , м.Харцизськ, Донецька обл. </t>
  </si>
  <si>
    <t>Чезарія Евора БВР 12</t>
  </si>
  <si>
    <t>Шер БВР 12</t>
  </si>
  <si>
    <t>Всполох 06</t>
  </si>
  <si>
    <t xml:space="preserve">Лакрес БВР 12 </t>
  </si>
  <si>
    <t>Афріка 13</t>
  </si>
  <si>
    <r>
      <t xml:space="preserve">Тіщенко Тімофій </t>
    </r>
    <r>
      <rPr>
        <b/>
        <sz val="28"/>
        <color indexed="8"/>
        <rFont val="Calibri"/>
        <family val="2"/>
      </rPr>
      <t>Д</t>
    </r>
  </si>
  <si>
    <r>
      <t xml:space="preserve">Тіщенко Ілья </t>
    </r>
    <r>
      <rPr>
        <b/>
        <sz val="28"/>
        <color indexed="8"/>
        <rFont val="Calibri"/>
        <family val="2"/>
      </rPr>
      <t>Д</t>
    </r>
  </si>
  <si>
    <r>
      <t xml:space="preserve">Білик Іванна </t>
    </r>
    <r>
      <rPr>
        <b/>
        <sz val="28"/>
        <color indexed="8"/>
        <rFont val="Calibri"/>
        <family val="2"/>
      </rPr>
      <t>Д</t>
    </r>
  </si>
  <si>
    <r>
      <t xml:space="preserve">Бондарєв Костянтин </t>
    </r>
    <r>
      <rPr>
        <b/>
        <sz val="24"/>
        <color indexed="8"/>
        <rFont val="Calibri"/>
        <family val="2"/>
      </rPr>
      <t>А</t>
    </r>
  </si>
  <si>
    <r>
      <t xml:space="preserve">Кулік Єкатерина </t>
    </r>
    <r>
      <rPr>
        <b/>
        <sz val="24"/>
        <color indexed="8"/>
        <rFont val="Calibri"/>
        <family val="2"/>
      </rPr>
      <t>Д</t>
    </r>
  </si>
  <si>
    <r>
      <t xml:space="preserve">Труш Ульяна </t>
    </r>
    <r>
      <rPr>
        <b/>
        <sz val="24"/>
        <color indexed="8"/>
        <rFont val="Calibri"/>
        <family val="2"/>
      </rPr>
      <t>Д</t>
    </r>
  </si>
  <si>
    <r>
      <t xml:space="preserve">Храновський Лукьян </t>
    </r>
    <r>
      <rPr>
        <b/>
        <sz val="24"/>
        <color indexed="8"/>
        <rFont val="Calibri"/>
        <family val="2"/>
      </rPr>
      <t>Д</t>
    </r>
  </si>
  <si>
    <r>
      <t xml:space="preserve">Кравченко Божена </t>
    </r>
    <r>
      <rPr>
        <b/>
        <sz val="24"/>
        <color indexed="8"/>
        <rFont val="Calibri"/>
        <family val="2"/>
      </rPr>
      <t>Д</t>
    </r>
  </si>
  <si>
    <r>
      <t xml:space="preserve">Гавриленко Ярослав </t>
    </r>
    <r>
      <rPr>
        <b/>
        <sz val="24"/>
        <color indexed="8"/>
        <rFont val="Calibri"/>
        <family val="2"/>
      </rPr>
      <t>Д</t>
    </r>
  </si>
  <si>
    <r>
      <t xml:space="preserve">Турчанович Єлизавета </t>
    </r>
    <r>
      <rPr>
        <b/>
        <sz val="24"/>
        <color indexed="8"/>
        <rFont val="Calibri"/>
        <family val="2"/>
      </rPr>
      <t>Д</t>
    </r>
  </si>
  <si>
    <r>
      <t xml:space="preserve">Тіщенко Тімофій </t>
    </r>
    <r>
      <rPr>
        <b/>
        <sz val="24"/>
        <color indexed="8"/>
        <rFont val="Calibri"/>
        <family val="2"/>
      </rPr>
      <t>Д</t>
    </r>
  </si>
  <si>
    <r>
      <t xml:space="preserve">Тіщенко Ілья </t>
    </r>
    <r>
      <rPr>
        <b/>
        <sz val="24"/>
        <color indexed="8"/>
        <rFont val="Calibri"/>
        <family val="2"/>
      </rPr>
      <t>Д</t>
    </r>
  </si>
  <si>
    <r>
      <t xml:space="preserve">Білик Іванна </t>
    </r>
    <r>
      <rPr>
        <b/>
        <sz val="24"/>
        <color indexed="8"/>
        <rFont val="Calibri"/>
        <family val="2"/>
      </rPr>
      <t>Д</t>
    </r>
  </si>
  <si>
    <r>
      <t xml:space="preserve">Жук Аліна </t>
    </r>
    <r>
      <rPr>
        <b/>
        <sz val="24"/>
        <color indexed="8"/>
        <rFont val="Calibri"/>
        <family val="2"/>
      </rPr>
      <t>А</t>
    </r>
  </si>
  <si>
    <r>
      <t xml:space="preserve">Бабій Катерина </t>
    </r>
    <r>
      <rPr>
        <b/>
        <sz val="24"/>
        <color indexed="8"/>
        <rFont val="Calibri"/>
        <family val="2"/>
      </rPr>
      <t>А</t>
    </r>
  </si>
  <si>
    <r>
      <t xml:space="preserve">Хуршудян Катерина </t>
    </r>
    <r>
      <rPr>
        <b/>
        <sz val="24"/>
        <color indexed="8"/>
        <rFont val="Calibri"/>
        <family val="2"/>
      </rPr>
      <t>А</t>
    </r>
  </si>
  <si>
    <r>
      <t xml:space="preserve">Мартинова Ксенія </t>
    </r>
    <r>
      <rPr>
        <b/>
        <sz val="24"/>
        <color indexed="8"/>
        <rFont val="Calibri"/>
        <family val="2"/>
      </rPr>
      <t>А</t>
    </r>
  </si>
  <si>
    <r>
      <t xml:space="preserve">Гольнік Сергій </t>
    </r>
    <r>
      <rPr>
        <b/>
        <sz val="24"/>
        <color indexed="8"/>
        <rFont val="Calibri"/>
        <family val="2"/>
      </rPr>
      <t>А</t>
    </r>
  </si>
  <si>
    <r>
      <t xml:space="preserve">Курганова Тетяна </t>
    </r>
    <r>
      <rPr>
        <b/>
        <sz val="24"/>
        <color indexed="8"/>
        <rFont val="Calibri"/>
        <family val="2"/>
      </rPr>
      <t>А</t>
    </r>
  </si>
  <si>
    <r>
      <t xml:space="preserve">Прокопенко Анастасія </t>
    </r>
    <r>
      <rPr>
        <b/>
        <sz val="24"/>
        <color indexed="8"/>
        <rFont val="Calibri"/>
        <family val="2"/>
      </rPr>
      <t>А</t>
    </r>
  </si>
  <si>
    <r>
      <t>Бондарєв Костянтин</t>
    </r>
    <r>
      <rPr>
        <b/>
        <sz val="24"/>
        <color indexed="8"/>
        <rFont val="Calibri"/>
        <family val="2"/>
      </rPr>
      <t xml:space="preserve"> А</t>
    </r>
  </si>
  <si>
    <r>
      <t>Федорова Вероніка</t>
    </r>
    <r>
      <rPr>
        <b/>
        <sz val="24"/>
        <color indexed="8"/>
        <rFont val="Calibri"/>
        <family val="2"/>
      </rPr>
      <t xml:space="preserve"> Д</t>
    </r>
  </si>
  <si>
    <t>Бровді Ален</t>
  </si>
  <si>
    <t>Тегеран 99</t>
  </si>
  <si>
    <t>Тегеран/1999/жер/ворон/увп/Гейзер/Турбота/701218/Мусієнко Ірина</t>
  </si>
  <si>
    <t>Бі Бой</t>
  </si>
  <si>
    <t>Кроссмен</t>
  </si>
  <si>
    <t>КСК Imperial Horse Club</t>
  </si>
  <si>
    <t>Кирилюк Михайло</t>
  </si>
  <si>
    <t>Пегас 06</t>
  </si>
  <si>
    <t>Пегас/2006/мер/</t>
  </si>
  <si>
    <t>Кольт 04</t>
  </si>
  <si>
    <t>Кольт/2004/мер/гнід/вестф/Корнет Оболенський/Пенні Лане/702064/</t>
  </si>
  <si>
    <t xml:space="preserve">Кардінал </t>
  </si>
  <si>
    <t>Остріков Олег</t>
  </si>
  <si>
    <t>Ла Скала</t>
  </si>
  <si>
    <t>Мон руаль 12</t>
  </si>
  <si>
    <t>Мон руаль/2012/жер/руд/увп/Рахмаз/Міріда/703464/Антіпова Кароліна</t>
  </si>
  <si>
    <t>Дарк Центо 11</t>
  </si>
  <si>
    <t>Дарк Центо/2011/</t>
  </si>
  <si>
    <t>МСУМК</t>
  </si>
  <si>
    <t>Аполо-Чіколо 09</t>
  </si>
  <si>
    <t>Аполо-Чіколо/2009/коб/сір/ганов/Арагон/Глорія/703511/Білий Андрій</t>
  </si>
  <si>
    <t>Грегорі Робін</t>
  </si>
  <si>
    <t>Смірнова Валентина</t>
  </si>
  <si>
    <t>Десперадо 12</t>
  </si>
  <si>
    <t>Матюк Ігор</t>
  </si>
  <si>
    <t>МС</t>
  </si>
  <si>
    <t>Фарід PKZ 12</t>
  </si>
  <si>
    <t>м.Люботін КСК Люботін</t>
  </si>
  <si>
    <t>Баранчикова Ірина</t>
  </si>
  <si>
    <t>Ведмідь Роман</t>
  </si>
  <si>
    <t>Хопса 10</t>
  </si>
  <si>
    <t>Хопса/2010/коб/гнід/тракен/Пропан/Каріда/703134/Янголь Ірина</t>
  </si>
  <si>
    <t>КСК Гостомель</t>
  </si>
  <si>
    <t>Синявська Наталія</t>
  </si>
  <si>
    <t>Люмпаці</t>
  </si>
  <si>
    <t>КСК "Еквідес Клаб", Київська обл.</t>
  </si>
  <si>
    <r>
      <t xml:space="preserve">Бровді Ален </t>
    </r>
    <r>
      <rPr>
        <b/>
        <sz val="28"/>
        <color indexed="8"/>
        <rFont val="Calibri"/>
        <family val="2"/>
      </rPr>
      <t>Д</t>
    </r>
  </si>
  <si>
    <r>
      <t xml:space="preserve">Лемешко Анастасія </t>
    </r>
    <r>
      <rPr>
        <b/>
        <sz val="28"/>
        <color indexed="8"/>
        <rFont val="Calibri"/>
        <family val="2"/>
      </rPr>
      <t>Д</t>
    </r>
  </si>
  <si>
    <r>
      <t xml:space="preserve">Кириченко Діана </t>
    </r>
    <r>
      <rPr>
        <b/>
        <sz val="28"/>
        <color indexed="8"/>
        <rFont val="Calibri"/>
        <family val="2"/>
      </rPr>
      <t>Д</t>
    </r>
  </si>
  <si>
    <r>
      <t xml:space="preserve">Борісенко Анна </t>
    </r>
    <r>
      <rPr>
        <b/>
        <sz val="28"/>
        <color indexed="8"/>
        <rFont val="Calibri"/>
        <family val="2"/>
      </rPr>
      <t>Д</t>
    </r>
  </si>
  <si>
    <t>Контесіна 02</t>
  </si>
  <si>
    <t>Контессіна/2002/коб/т.гнід/вестф/Кордобес І/Політессе/701899/Геллер Е.</t>
  </si>
  <si>
    <t>Лав Трентон 10</t>
  </si>
  <si>
    <t>Лав Трентон/2010////Пи Трентон/Тсврена Звезда/702929/</t>
  </si>
  <si>
    <t>Фролома</t>
  </si>
  <si>
    <t>Чумакова Даніела</t>
  </si>
  <si>
    <t>Вакант  PKZ/2011/жер/ гнід/вестф/Купер//703523/Чумаков Микола</t>
  </si>
  <si>
    <t>КСК Суми , м.Суми</t>
  </si>
  <si>
    <t>Індюшкін Євген</t>
  </si>
  <si>
    <t>Славинська Тетяна</t>
  </si>
  <si>
    <t>Шаболат 10</t>
  </si>
  <si>
    <t>Шаболат/2010/</t>
  </si>
  <si>
    <t>"Колос", Київська обл.</t>
  </si>
  <si>
    <t>Вінницький В.О.</t>
  </si>
  <si>
    <t>Сокол Софія</t>
  </si>
  <si>
    <t xml:space="preserve">Бікєша </t>
  </si>
  <si>
    <t>ДЮКСШ "Динамо" , м.Київ</t>
  </si>
  <si>
    <t>Пархоменко Анна</t>
  </si>
  <si>
    <t>Левістено 10</t>
  </si>
  <si>
    <t>Левістено/2010/</t>
  </si>
  <si>
    <t>Вощакіна Віра</t>
  </si>
  <si>
    <t>Дудіна Єлізавета</t>
  </si>
  <si>
    <t>Нормуратов Руслан</t>
  </si>
  <si>
    <t>Кліщевнікова Вероніка</t>
  </si>
  <si>
    <t>Кредо</t>
  </si>
  <si>
    <t>Мехович Єкатерина</t>
  </si>
  <si>
    <t>Твідл 09</t>
  </si>
  <si>
    <t>КСК Люботин, м.Люботин</t>
  </si>
  <si>
    <t>Мехович Єлізавета</t>
  </si>
  <si>
    <t>Браслєт 03</t>
  </si>
  <si>
    <t>Пащенко Наталія</t>
  </si>
  <si>
    <t xml:space="preserve">Гєліон </t>
  </si>
  <si>
    <t>Юрців Петро</t>
  </si>
  <si>
    <t>Потрясаєва Світлана</t>
  </si>
  <si>
    <t>Квін</t>
  </si>
  <si>
    <t xml:space="preserve">Буткевич Дарья </t>
  </si>
  <si>
    <t>"Eqidas Club" , м.Київ</t>
  </si>
  <si>
    <t>Робен Грегорі</t>
  </si>
  <si>
    <t>Хазбулат /2002/  мер/  гнід/  UKR/  Barly /Hlebnaya //Лисенко Катерина</t>
  </si>
  <si>
    <t>Гіша 06</t>
  </si>
  <si>
    <t>Гіша/2006/коб/руд/бельг/Скіппі ІІ/Тігруера/702780/Тверітіна Тетяна</t>
  </si>
  <si>
    <t>Коливайло Юлія</t>
  </si>
  <si>
    <t>Контіро В</t>
  </si>
  <si>
    <t>Кьортіс</t>
  </si>
  <si>
    <t>Харлі</t>
  </si>
  <si>
    <t>Бренд</t>
  </si>
  <si>
    <r>
      <t xml:space="preserve">Смотрицька Єлизавета </t>
    </r>
    <r>
      <rPr>
        <b/>
        <sz val="28"/>
        <color indexed="8"/>
        <rFont val="Calibri"/>
        <family val="2"/>
      </rPr>
      <t>Д</t>
    </r>
  </si>
  <si>
    <r>
      <t xml:space="preserve">Якімов Альберт </t>
    </r>
    <r>
      <rPr>
        <b/>
        <sz val="28"/>
        <color indexed="8"/>
        <rFont val="Calibri"/>
        <family val="2"/>
      </rPr>
      <t>А</t>
    </r>
  </si>
  <si>
    <r>
      <t xml:space="preserve">Тверітін Костянтин </t>
    </r>
    <r>
      <rPr>
        <b/>
        <sz val="28"/>
        <color indexed="8"/>
        <rFont val="Calibri"/>
        <family val="2"/>
      </rPr>
      <t>А</t>
    </r>
  </si>
  <si>
    <t>Вакант  PKZ -11</t>
  </si>
  <si>
    <t>Драйвінг ПКЗ</t>
  </si>
  <si>
    <t xml:space="preserve">Хазбулат 02 </t>
  </si>
  <si>
    <t>Джек Деніелс</t>
  </si>
  <si>
    <t xml:space="preserve">Тіщенко Тімофій </t>
  </si>
  <si>
    <t>Канаріс PKZ 12</t>
  </si>
  <si>
    <t>Канаріс PKZ /2012/мер/гнід/голшт/Касал/Унабел/703521//</t>
  </si>
  <si>
    <t>Копилов Володимир</t>
  </si>
  <si>
    <t>КСК "Алюр", м.Київ</t>
  </si>
  <si>
    <t>Лорд 12</t>
  </si>
  <si>
    <t>Лорд/2012/жер/гнід/вестф/Cooper-Lorysa/703574/Аліфанов Н.І.</t>
  </si>
  <si>
    <t>Кортез 12</t>
  </si>
  <si>
    <t>Кортез/2012/</t>
  </si>
  <si>
    <t>Олл Ін 12</t>
  </si>
  <si>
    <t>Яровий Іван</t>
  </si>
  <si>
    <t>Крістал 12</t>
  </si>
  <si>
    <t xml:space="preserve">Золін Констянтин </t>
  </si>
  <si>
    <t>Кадео Лу 12</t>
  </si>
  <si>
    <t xml:space="preserve">КЛ Спорт стейбл   , м. Київ </t>
  </si>
  <si>
    <t>Токтаренко Анатолій</t>
  </si>
  <si>
    <t>Баранчикова  Ірина</t>
  </si>
  <si>
    <t>Лакі Лайф/2012/коб/гнід/вестф/Ліон/Літл Гьол//Баранчикова Ірина</t>
  </si>
  <si>
    <t>Коста Ріка/2012/коб/караков/вестф/Ван Дей/Океанія//Матюк Ігор</t>
  </si>
  <si>
    <t>Наомі Кембел 12</t>
  </si>
  <si>
    <t>Наомі Кембел/2012/коб/т.гнід/б/п////Шварц Діана</t>
  </si>
  <si>
    <t>Лакі Лайф 12</t>
  </si>
  <si>
    <t>Коста Ріка 12</t>
  </si>
  <si>
    <t>Блек Бері 12</t>
  </si>
  <si>
    <t>Летс Гоу PKZ/2011/коб/гнід/бельг/Наба де Реве/Z Lisa/703430//</t>
  </si>
  <si>
    <t xml:space="preserve">Купріянова Лариса  </t>
  </si>
  <si>
    <t>Кентукі PKZ 11</t>
  </si>
  <si>
    <t>Кентукі PKZ/2011/коб/руд/</t>
  </si>
  <si>
    <t>КСК "Аллюр", Київська обл.</t>
  </si>
  <si>
    <t>Луна 11</t>
  </si>
  <si>
    <t>Валенсія 11</t>
  </si>
  <si>
    <t>Іващенко Дмитро</t>
  </si>
  <si>
    <t>Лаксі 11</t>
  </si>
  <si>
    <t>Лаксі/2011/коб/гнід/вестф/Лансер ІІІ/Капучіна/703623/Піліпейко Володимир</t>
  </si>
  <si>
    <t>КСК Шостка, Сумська обл.</t>
  </si>
  <si>
    <t>Голіков Юрій</t>
  </si>
  <si>
    <t>Адажіо 11</t>
  </si>
  <si>
    <t>Леді  Келлі  12</t>
  </si>
  <si>
    <t>Леді  Келлі  /2012/коб/гнід/вестф/Ц-Індоктро/Компроматік//</t>
  </si>
  <si>
    <t>Латіфа 11</t>
  </si>
  <si>
    <t>Пилипенко Михайло</t>
  </si>
  <si>
    <t>Лотос 11</t>
  </si>
  <si>
    <t xml:space="preserve">Дантес ІІ PKZ - 11 </t>
  </si>
  <si>
    <t>Дантес PKZ ІІ- 2011/мер/сір//Діарадо /Салуба  (Балобет   ду  Рует) /703337/</t>
  </si>
  <si>
    <t>Продан Олександр</t>
  </si>
  <si>
    <t>Боярко Костянтин</t>
  </si>
  <si>
    <t>Віртуоз 08</t>
  </si>
  <si>
    <r>
      <t xml:space="preserve">Продан Олександр </t>
    </r>
    <r>
      <rPr>
        <b/>
        <sz val="28"/>
        <color indexed="8"/>
        <rFont val="Calibri"/>
        <family val="2"/>
      </rPr>
      <t>вк</t>
    </r>
  </si>
  <si>
    <t>Луна PKZ/2011/коб/гнід//Купер/Налубетте/703435/Прокопюк Ігор</t>
  </si>
  <si>
    <t>Прокопюк Ігор</t>
  </si>
  <si>
    <t>Крістал Скай 11</t>
  </si>
  <si>
    <t>Кондор Пілот 11</t>
  </si>
  <si>
    <t>Вакант PKZ 11</t>
  </si>
  <si>
    <t>Летс Гоу PKZ 11</t>
  </si>
  <si>
    <t>Князь 10</t>
  </si>
  <si>
    <t>Мюрід 03</t>
  </si>
  <si>
    <t>Мюрід/2003/ мер/ гнід/IRASH/Casman/Flight Review/702052/Квятковськая Лоліта</t>
  </si>
  <si>
    <t>Клімець Катерина</t>
  </si>
  <si>
    <t>Чатаго 05</t>
  </si>
  <si>
    <t>Караульна Валерія</t>
  </si>
  <si>
    <t>Крістал Прайд 07</t>
  </si>
  <si>
    <t>Крістал Прайд/2007/мер/гнід/UKR/?/?/702385/?</t>
  </si>
  <si>
    <t>"Динамо", м.Київ</t>
  </si>
  <si>
    <t xml:space="preserve">Елєганс 10 </t>
  </si>
  <si>
    <t xml:space="preserve">Айвазовський </t>
  </si>
  <si>
    <t>Якімчук Влада</t>
  </si>
  <si>
    <t>Драйв Круїз 00</t>
  </si>
  <si>
    <t>Драйв Круїз/2000/мер/гнід/ірл.спорт./Круізінг /Арктік Анна/703290/Якімчук Владіслава</t>
  </si>
  <si>
    <t xml:space="preserve">Піліпейко Микола </t>
  </si>
  <si>
    <t>Баш 10</t>
  </si>
  <si>
    <t>Баш /2010/мер/т-гнід/УВП/Шаблон/Балтімора/703210//</t>
  </si>
  <si>
    <t>Джадор</t>
  </si>
  <si>
    <t>Гветадзе Олександра</t>
  </si>
  <si>
    <t>Мінкас Реве/2009/коб/т.гнід/ольденб/Набаб де Реве/Клеопатра/Гветадзе</t>
  </si>
  <si>
    <t>Волкова Анастасія</t>
  </si>
  <si>
    <t>Леді Аліда 07</t>
  </si>
  <si>
    <t>Леді Аліда/2007/коб/вестф/Ленардо/Пін Ап/703345/Рибалко А</t>
  </si>
  <si>
    <t>Єршова Анастасія</t>
  </si>
  <si>
    <t>Картадо</t>
  </si>
  <si>
    <t>Рашель 60 /2001/ коб/гнід/верштюнгберьська/ Рашер/Нессая/ 702395/ПП "Петровське"</t>
  </si>
  <si>
    <t>Кетан</t>
  </si>
  <si>
    <t>Катара 06</t>
  </si>
  <si>
    <t>Катара/2006/коб/руд/ольденб/Crawford/Gwendira/703563/Рибалка А.</t>
  </si>
  <si>
    <t>Бандано Дарко 10</t>
  </si>
  <si>
    <t xml:space="preserve">Кан Кан </t>
  </si>
  <si>
    <t xml:space="preserve">Мінкас Реве 09 </t>
  </si>
  <si>
    <t>Джемен PKZ/2009/мер/гнід/БВП/Купер/Каретіно/702961//</t>
  </si>
  <si>
    <t>Комета   PKZ/2010/коб /гнід/бельг/Купер   вд   Хеффнск/Екселенс /703522/ Індюшкін</t>
  </si>
  <si>
    <t>Шефлера /2006/коб/гнід/WESTF/Lancer3/Cuplet//Остіков Олег</t>
  </si>
  <si>
    <t>Чіара(Чайхара)/2008/коб/гнід/УВП/Кардінал/Чейха/70232 /Остріков О.</t>
  </si>
  <si>
    <t xml:space="preserve">Біг Фаєр /2004/мер/гнід/WESTF/Christoph Columbus/La Luna/702103/Остріков Олег </t>
  </si>
  <si>
    <t>Ромашка 07</t>
  </si>
  <si>
    <t xml:space="preserve">Акколь </t>
  </si>
  <si>
    <t>Фьорст Віллі 07</t>
  </si>
  <si>
    <t>КЛ Спорт - Стейбл</t>
  </si>
  <si>
    <t>Золін Костянтин</t>
  </si>
  <si>
    <t>Хендінг 07</t>
  </si>
  <si>
    <t>Батіскаф 03</t>
  </si>
  <si>
    <t>Вєніс</t>
  </si>
  <si>
    <t>Лассо 08</t>
  </si>
  <si>
    <t>Карлос</t>
  </si>
  <si>
    <t>Інфернейп</t>
  </si>
  <si>
    <t>Орео/2008/мер/пегій/гошт/Вольтер/Бердієта/104PZ28/Рибалко Ганна</t>
  </si>
  <si>
    <t xml:space="preserve">Джеремі Вінсер 08 </t>
  </si>
  <si>
    <t>Джеремі Вінсер 2008  гнід мер  WESTFCardinal Shuba Томай Діана</t>
  </si>
  <si>
    <t>Аіша 08</t>
  </si>
  <si>
    <t>Аіша/2008/коб/т.гнід./ольденб./Корнадо/Аріель/703245/Рибалка Ганна</t>
  </si>
  <si>
    <t xml:space="preserve">Кавалер </t>
  </si>
  <si>
    <t>Шефлера 06</t>
  </si>
  <si>
    <t>Джемен PKZ 09</t>
  </si>
  <si>
    <t>Біг Фаєр 04</t>
  </si>
  <si>
    <t>Орео 08</t>
  </si>
  <si>
    <t>Чіара 08</t>
  </si>
  <si>
    <t xml:space="preserve">Алєбастр </t>
  </si>
  <si>
    <t>Комета PKZ 10</t>
  </si>
  <si>
    <t>Рашель 60-01</t>
  </si>
  <si>
    <r>
      <t xml:space="preserve">Кулік Єкатерина </t>
    </r>
    <r>
      <rPr>
        <b/>
        <sz val="40"/>
        <color indexed="8"/>
        <rFont val="Calibri"/>
        <family val="2"/>
      </rPr>
      <t>Д</t>
    </r>
  </si>
  <si>
    <r>
      <t xml:space="preserve">Труш Ульяна </t>
    </r>
    <r>
      <rPr>
        <b/>
        <sz val="40"/>
        <color indexed="8"/>
        <rFont val="Calibri"/>
        <family val="2"/>
      </rPr>
      <t>Д</t>
    </r>
  </si>
  <si>
    <r>
      <t xml:space="preserve">Храновський Лукьян </t>
    </r>
    <r>
      <rPr>
        <b/>
        <sz val="40"/>
        <color indexed="8"/>
        <rFont val="Calibri"/>
        <family val="2"/>
      </rPr>
      <t>Д</t>
    </r>
  </si>
  <si>
    <r>
      <t xml:space="preserve">Кравченко Божена </t>
    </r>
    <r>
      <rPr>
        <b/>
        <sz val="40"/>
        <color indexed="8"/>
        <rFont val="Calibri"/>
        <family val="2"/>
      </rPr>
      <t>Д</t>
    </r>
  </si>
  <si>
    <r>
      <t xml:space="preserve">Гавриленко Ярослав </t>
    </r>
    <r>
      <rPr>
        <b/>
        <sz val="40"/>
        <color indexed="8"/>
        <rFont val="Calibri"/>
        <family val="2"/>
      </rPr>
      <t>Д</t>
    </r>
  </si>
  <si>
    <r>
      <t xml:space="preserve">Турчанович Єлизавета </t>
    </r>
    <r>
      <rPr>
        <b/>
        <sz val="40"/>
        <color indexed="8"/>
        <rFont val="Calibri"/>
        <family val="2"/>
      </rPr>
      <t>Д</t>
    </r>
  </si>
  <si>
    <r>
      <t xml:space="preserve">Тіщенко Тімофій </t>
    </r>
    <r>
      <rPr>
        <b/>
        <sz val="40"/>
        <color indexed="8"/>
        <rFont val="Calibri"/>
        <family val="2"/>
      </rPr>
      <t>Д</t>
    </r>
  </si>
  <si>
    <r>
      <t xml:space="preserve">Тіщенко Ілья </t>
    </r>
    <r>
      <rPr>
        <b/>
        <sz val="40"/>
        <color indexed="8"/>
        <rFont val="Calibri"/>
        <family val="2"/>
      </rPr>
      <t>Д</t>
    </r>
  </si>
  <si>
    <r>
      <t xml:space="preserve">Білик Іванна </t>
    </r>
    <r>
      <rPr>
        <b/>
        <sz val="40"/>
        <color indexed="8"/>
        <rFont val="Calibri"/>
        <family val="2"/>
      </rPr>
      <t>Д</t>
    </r>
  </si>
  <si>
    <r>
      <t xml:space="preserve">Жук Аліна </t>
    </r>
    <r>
      <rPr>
        <b/>
        <sz val="40"/>
        <color indexed="8"/>
        <rFont val="Calibri"/>
        <family val="2"/>
      </rPr>
      <t>А</t>
    </r>
  </si>
  <si>
    <r>
      <t xml:space="preserve">Бабій Катерина </t>
    </r>
    <r>
      <rPr>
        <b/>
        <sz val="40"/>
        <color indexed="8"/>
        <rFont val="Calibri"/>
        <family val="2"/>
      </rPr>
      <t>А</t>
    </r>
  </si>
  <si>
    <r>
      <t xml:space="preserve">Хуршудян Катерина </t>
    </r>
    <r>
      <rPr>
        <b/>
        <sz val="40"/>
        <color indexed="8"/>
        <rFont val="Calibri"/>
        <family val="2"/>
      </rPr>
      <t>А</t>
    </r>
  </si>
  <si>
    <r>
      <t xml:space="preserve">Мартинова Ксенія </t>
    </r>
    <r>
      <rPr>
        <b/>
        <sz val="40"/>
        <color indexed="8"/>
        <rFont val="Calibri"/>
        <family val="2"/>
      </rPr>
      <t>А</t>
    </r>
  </si>
  <si>
    <r>
      <t xml:space="preserve">Гольнік Сергій </t>
    </r>
    <r>
      <rPr>
        <b/>
        <sz val="40"/>
        <color indexed="8"/>
        <rFont val="Calibri"/>
        <family val="2"/>
      </rPr>
      <t>А</t>
    </r>
  </si>
  <si>
    <r>
      <t xml:space="preserve">Курганова Тетяна </t>
    </r>
    <r>
      <rPr>
        <b/>
        <sz val="40"/>
        <color indexed="8"/>
        <rFont val="Calibri"/>
        <family val="2"/>
      </rPr>
      <t>А</t>
    </r>
  </si>
  <si>
    <r>
      <t xml:space="preserve">Прокопенко Анастасія </t>
    </r>
    <r>
      <rPr>
        <b/>
        <sz val="40"/>
        <color indexed="8"/>
        <rFont val="Calibri"/>
        <family val="2"/>
      </rPr>
      <t>А</t>
    </r>
  </si>
  <si>
    <r>
      <t>Бондарєв Костянтин</t>
    </r>
    <r>
      <rPr>
        <b/>
        <sz val="40"/>
        <color indexed="8"/>
        <rFont val="Calibri"/>
        <family val="2"/>
      </rPr>
      <t xml:space="preserve"> А</t>
    </r>
  </si>
  <si>
    <r>
      <t>Федорова Вероніка</t>
    </r>
    <r>
      <rPr>
        <b/>
        <sz val="40"/>
        <color indexed="8"/>
        <rFont val="Calibri"/>
        <family val="2"/>
      </rPr>
      <t xml:space="preserve"> Д</t>
    </r>
  </si>
  <si>
    <r>
      <t xml:space="preserve">Тренер                              </t>
    </r>
    <r>
      <rPr>
        <sz val="9"/>
        <rFont val="Times New Roman"/>
        <family val="1"/>
      </rPr>
      <t>(Прізвіще, ім'я)</t>
    </r>
  </si>
  <si>
    <t>АМАТОРИ</t>
  </si>
  <si>
    <t>ДІТИ</t>
  </si>
  <si>
    <t>знятий</t>
  </si>
  <si>
    <t>знята</t>
  </si>
  <si>
    <t xml:space="preserve">Лєон 03  </t>
  </si>
  <si>
    <t>Лєон/2003/ мер/сір/HOLSH/Levisto/Gabi/701891/ЗАО Люкс</t>
  </si>
  <si>
    <t>Дємократ 10</t>
  </si>
  <si>
    <r>
      <t xml:space="preserve">Бондарєв Костянтин </t>
    </r>
    <r>
      <rPr>
        <b/>
        <sz val="40"/>
        <color indexed="8"/>
        <rFont val="Bookman Old Style"/>
        <family val="1"/>
      </rPr>
      <t>А</t>
    </r>
  </si>
  <si>
    <t xml:space="preserve">Хуршудян Катерина </t>
  </si>
  <si>
    <t>Ромашко Ніка</t>
  </si>
  <si>
    <t>Смола/2011/коб/ворон/б/п////</t>
  </si>
  <si>
    <t>КСК Фаворит</t>
  </si>
  <si>
    <t xml:space="preserve">Кукаровський Олександр </t>
  </si>
  <si>
    <t>вк</t>
  </si>
  <si>
    <t>Лавров Сергій Сергійович</t>
  </si>
  <si>
    <t>Пілар 10</t>
  </si>
  <si>
    <t>Пілар/2010/коб/сіра/увп/Аттіла/Політіка/703438/Тищенко Андрій</t>
  </si>
  <si>
    <t>Фактор 07</t>
  </si>
  <si>
    <t>Фактор /2007/ жер/ гнід/вестф/Караваджіо/Факторія/702434/ Бабенко В</t>
  </si>
  <si>
    <t>Equides Elite Team</t>
  </si>
  <si>
    <t xml:space="preserve">Кириченко Діана </t>
  </si>
  <si>
    <t>Чікіто 12</t>
  </si>
  <si>
    <r>
      <t xml:space="preserve">Якімов Альберт </t>
    </r>
    <r>
      <rPr>
        <b/>
        <sz val="40"/>
        <color indexed="8"/>
        <rFont val="Calibri"/>
        <family val="2"/>
      </rPr>
      <t>А</t>
    </r>
  </si>
  <si>
    <r>
      <t xml:space="preserve">Смотрицька Єлизавета </t>
    </r>
    <r>
      <rPr>
        <b/>
        <sz val="40"/>
        <color indexed="8"/>
        <rFont val="Calibri"/>
        <family val="2"/>
      </rPr>
      <t>Д</t>
    </r>
  </si>
  <si>
    <r>
      <t xml:space="preserve">Тверітін Костянтин </t>
    </r>
    <r>
      <rPr>
        <b/>
        <sz val="40"/>
        <color indexed="8"/>
        <rFont val="Calibri"/>
        <family val="2"/>
      </rPr>
      <t>А</t>
    </r>
  </si>
  <si>
    <t>ВІДКРИТИЙ КЛАС</t>
  </si>
  <si>
    <t>Топазе 07</t>
  </si>
  <si>
    <t>Топазе/2007/коб/гнід/франц/Ле тот де Семелі/Креоле де Джалесне/703706/Якімчук Валерія</t>
  </si>
  <si>
    <t>Вакант PKZ -11</t>
  </si>
  <si>
    <t xml:space="preserve">Продан Олександр </t>
  </si>
  <si>
    <t>знят.</t>
  </si>
  <si>
    <t>90-120-135см</t>
  </si>
  <si>
    <t>TEAM</t>
  </si>
  <si>
    <t>КОМАНДА</t>
  </si>
  <si>
    <t>Кулл Даніела</t>
  </si>
  <si>
    <t>Цимбалум 09</t>
  </si>
  <si>
    <t>Цимбалум/2009/мер/гнід///Кватро/Вета/703807/Кулл Даніела</t>
  </si>
  <si>
    <t>Гольнік Сергій</t>
  </si>
  <si>
    <t>Смотрицька Єлизавета</t>
  </si>
  <si>
    <t>Тверітін Костянтин</t>
  </si>
  <si>
    <t>Білий Андрій</t>
  </si>
  <si>
    <t>Храновський Лукьян</t>
  </si>
  <si>
    <t>Мартинова Ксенія</t>
  </si>
  <si>
    <t>Білик Іванна</t>
  </si>
  <si>
    <t>15:00 - 90см</t>
  </si>
  <si>
    <t>СОНЕЧКО</t>
  </si>
  <si>
    <t>Flying Stars</t>
  </si>
  <si>
    <t>Нестримні</t>
  </si>
  <si>
    <t>15:45 - 120см</t>
  </si>
  <si>
    <t>Якімов Альберт</t>
  </si>
  <si>
    <t>Кондор Пілот</t>
  </si>
  <si>
    <t>16:30 - 135см</t>
  </si>
  <si>
    <t>КМС</t>
  </si>
  <si>
    <r>
      <t xml:space="preserve">Тверітін Костянтин </t>
    </r>
    <r>
      <rPr>
        <b/>
        <sz val="22"/>
        <color indexed="8"/>
        <rFont val="Calibri"/>
        <family val="2"/>
      </rPr>
      <t>А</t>
    </r>
  </si>
  <si>
    <r>
      <t xml:space="preserve">Якімов Альберт </t>
    </r>
    <r>
      <rPr>
        <b/>
        <sz val="22"/>
        <color indexed="8"/>
        <rFont val="Calibri"/>
        <family val="2"/>
      </rPr>
      <t>А</t>
    </r>
  </si>
  <si>
    <t>Комета   PKZ-10</t>
  </si>
  <si>
    <t xml:space="preserve">Рашель 60-01 </t>
  </si>
  <si>
    <t xml:space="preserve">Діа 08 </t>
  </si>
  <si>
    <t>Віртуоз</t>
  </si>
  <si>
    <t xml:space="preserve">Ка Кан </t>
  </si>
  <si>
    <r>
      <t xml:space="preserve">Карампур Сан </t>
    </r>
    <r>
      <rPr>
        <b/>
        <sz val="22"/>
        <color indexed="8"/>
        <rFont val="Calibri"/>
        <family val="2"/>
      </rPr>
      <t>А</t>
    </r>
  </si>
  <si>
    <t>Аніспектид /2001/мер/гнід/ган/Люкс/Рівора /102ХХ88/АО Люкс</t>
  </si>
  <si>
    <t>Гуцу Юлія</t>
  </si>
  <si>
    <t>Бумер04</t>
  </si>
  <si>
    <t>КСК "Молода Країна"</t>
  </si>
  <si>
    <t>Жданов Анатолій</t>
  </si>
  <si>
    <t>Франкфурт/2004/жер/гнід/ганов/Форвард/Фонограма/701879/</t>
  </si>
  <si>
    <t>Цайд /2010/жер/гнід/УВП/Дюран/Зітава/703184/</t>
  </si>
  <si>
    <t>Барселона 2011</t>
  </si>
  <si>
    <t xml:space="preserve">Белонна 08 </t>
  </si>
  <si>
    <t>Еквадор</t>
  </si>
  <si>
    <t>Еквадор/2008/жер/т-гнід/UKR/Evrika/Kozachka/702784/Бондаренко Валерій</t>
  </si>
  <si>
    <t>Маскарад 02</t>
  </si>
  <si>
    <t>Маскарад/2002/мер/</t>
  </si>
  <si>
    <t>Самба 06</t>
  </si>
  <si>
    <t>Бондарєв Костянтин</t>
  </si>
  <si>
    <t>Твідл/2009/мер/сір//Ван Дей /Шпрея//</t>
  </si>
  <si>
    <t>Каковська Юлія</t>
  </si>
  <si>
    <r>
      <t>Борісенко Анна</t>
    </r>
    <r>
      <rPr>
        <b/>
        <sz val="20"/>
        <color indexed="8"/>
        <rFont val="Bookman Old Style"/>
        <family val="1"/>
      </rPr>
      <t xml:space="preserve"> Д</t>
    </r>
  </si>
  <si>
    <r>
      <t xml:space="preserve">Кулік Єкатерина </t>
    </r>
    <r>
      <rPr>
        <b/>
        <sz val="22"/>
        <color indexed="8"/>
        <rFont val="Calibri"/>
        <family val="2"/>
      </rPr>
      <t>Д</t>
    </r>
  </si>
  <si>
    <r>
      <t xml:space="preserve">Мартиненко Альбіна </t>
    </r>
    <r>
      <rPr>
        <b/>
        <sz val="22"/>
        <color indexed="8"/>
        <rFont val="Calibri"/>
        <family val="2"/>
      </rPr>
      <t>Д</t>
    </r>
  </si>
  <si>
    <r>
      <t>Гавриленко Ярослав</t>
    </r>
    <r>
      <rPr>
        <b/>
        <sz val="22"/>
        <color indexed="8"/>
        <rFont val="Calibri"/>
        <family val="2"/>
      </rPr>
      <t xml:space="preserve"> Д</t>
    </r>
  </si>
  <si>
    <r>
      <t>Кравченко Божена</t>
    </r>
    <r>
      <rPr>
        <b/>
        <sz val="22"/>
        <color indexed="8"/>
        <rFont val="Calibri"/>
        <family val="2"/>
      </rPr>
      <t xml:space="preserve"> Д</t>
    </r>
  </si>
  <si>
    <r>
      <t xml:space="preserve">Турчанович Єлизавета </t>
    </r>
    <r>
      <rPr>
        <b/>
        <sz val="22"/>
        <color indexed="8"/>
        <rFont val="Calibri"/>
        <family val="2"/>
      </rPr>
      <t>Д</t>
    </r>
  </si>
  <si>
    <r>
      <t xml:space="preserve">Бабій Катерина  </t>
    </r>
    <r>
      <rPr>
        <b/>
        <sz val="22"/>
        <color indexed="8"/>
        <rFont val="Calibri"/>
        <family val="2"/>
      </rPr>
      <t>А</t>
    </r>
  </si>
  <si>
    <r>
      <t xml:space="preserve">Курганова Тетяна </t>
    </r>
    <r>
      <rPr>
        <b/>
        <sz val="22"/>
        <color indexed="8"/>
        <rFont val="Calibri"/>
        <family val="2"/>
      </rPr>
      <t>А</t>
    </r>
  </si>
  <si>
    <r>
      <t>Кулл Даніела</t>
    </r>
    <r>
      <rPr>
        <b/>
        <sz val="22"/>
        <color indexed="8"/>
        <rFont val="Calibri"/>
        <family val="2"/>
      </rPr>
      <t xml:space="preserve"> А</t>
    </r>
  </si>
  <si>
    <r>
      <t xml:space="preserve">Січкаренко Ксенія </t>
    </r>
    <r>
      <rPr>
        <b/>
        <sz val="22"/>
        <color indexed="8"/>
        <rFont val="Calibri"/>
        <family val="2"/>
      </rPr>
      <t>А</t>
    </r>
  </si>
  <si>
    <r>
      <t xml:space="preserve">Кох Катерина </t>
    </r>
    <r>
      <rPr>
        <b/>
        <sz val="22"/>
        <color indexed="8"/>
        <rFont val="Calibri"/>
        <family val="2"/>
      </rPr>
      <t>А</t>
    </r>
  </si>
  <si>
    <r>
      <t xml:space="preserve">Бондарєв Костянтин </t>
    </r>
    <r>
      <rPr>
        <b/>
        <sz val="22"/>
        <color indexed="8"/>
        <rFont val="Calibri"/>
        <family val="2"/>
      </rPr>
      <t>А</t>
    </r>
  </si>
  <si>
    <r>
      <t xml:space="preserve">Швейкіна Анастасія </t>
    </r>
    <r>
      <rPr>
        <b/>
        <sz val="22"/>
        <color indexed="8"/>
        <rFont val="Calibri"/>
        <family val="2"/>
      </rPr>
      <t>А</t>
    </r>
  </si>
  <si>
    <t>Стар Файтер</t>
  </si>
  <si>
    <t>Федерація кінного спорту Сумського району</t>
  </si>
  <si>
    <t>Адмірал 03</t>
  </si>
  <si>
    <t>Адмірал/2003/жер/т/гнід/УВП/Атребут/Ірба/702024/Чернова О</t>
  </si>
  <si>
    <t>Ельдорадо /2012/мер/гнід/ганов/ Ель Банді /Скала/703910/ Кумба Д</t>
  </si>
  <si>
    <t>Кукаровський  Олександр</t>
  </si>
  <si>
    <t>Хабаз/2006/мер/гнід/УВП/Бомон/Харбіна/702847/ Ковальчук  О</t>
  </si>
  <si>
    <t>Рафаель 10</t>
  </si>
  <si>
    <t xml:space="preserve">Кардінал /2004/ дер/гнід/ вестф/Корнет Оболенський /Грапі/702053/ </t>
  </si>
  <si>
    <t>Кросмен/ 2002/мер/сір//Come On/Monsana//Жданюк Олена</t>
  </si>
  <si>
    <t>Фактор /2007/ жер/ гнід/вестф/Караваджіо/Факторія/702434/ Бабенко   В</t>
  </si>
  <si>
    <t>Хуршудян Катерина</t>
  </si>
  <si>
    <t>Жук Аліна</t>
  </si>
  <si>
    <t>Казанова 12(2)</t>
  </si>
  <si>
    <r>
      <t xml:space="preserve">Бровді Ален </t>
    </r>
    <r>
      <rPr>
        <b/>
        <sz val="24"/>
        <color indexed="8"/>
        <rFont val="Calibri"/>
        <family val="2"/>
      </rPr>
      <t>Д</t>
    </r>
  </si>
  <si>
    <r>
      <t xml:space="preserve">Кириченко Діана </t>
    </r>
    <r>
      <rPr>
        <b/>
        <sz val="24"/>
        <color indexed="8"/>
        <rFont val="Calibri"/>
        <family val="2"/>
      </rPr>
      <t>Д</t>
    </r>
  </si>
  <si>
    <r>
      <t xml:space="preserve">Лемешко Анастасія </t>
    </r>
    <r>
      <rPr>
        <b/>
        <sz val="24"/>
        <color indexed="8"/>
        <rFont val="Calibri"/>
        <family val="2"/>
      </rPr>
      <t>Д</t>
    </r>
  </si>
  <si>
    <r>
      <t xml:space="preserve">Борісенко Анна </t>
    </r>
    <r>
      <rPr>
        <b/>
        <sz val="24"/>
        <color indexed="8"/>
        <rFont val="Calibri"/>
        <family val="2"/>
      </rPr>
      <t>Д</t>
    </r>
  </si>
  <si>
    <r>
      <t xml:space="preserve">Тіщенко Ілья </t>
    </r>
    <r>
      <rPr>
        <b/>
        <sz val="24"/>
        <color indexed="8"/>
        <rFont val="Calibri"/>
        <family val="2"/>
      </rPr>
      <t>Д</t>
    </r>
  </si>
  <si>
    <t>Пещерин Андрій</t>
  </si>
  <si>
    <t>Леді Аврора 09</t>
  </si>
  <si>
    <t>Десперадо /2012/мер/гнід/вестф/Діп Пьорпл/Прінцесс Е/703824/Смірнова Валентина</t>
  </si>
  <si>
    <t>Лавров Сергій</t>
  </si>
  <si>
    <t>Олл Ін/2012/жер/гнід/ірландська/Гринс Кам/Діадема PKZ/703817/Нормуратов Руслан</t>
  </si>
  <si>
    <t>Клімюк Ігор</t>
  </si>
  <si>
    <t xml:space="preserve">Фаворіт </t>
  </si>
  <si>
    <t>КСК Ахілес, Київська обл.</t>
  </si>
  <si>
    <t>Кукла Денис</t>
  </si>
  <si>
    <t>Фабіо 8</t>
  </si>
  <si>
    <t>Ферро 10</t>
  </si>
  <si>
    <r>
      <t xml:space="preserve">Тіщенко Тімофій </t>
    </r>
    <r>
      <rPr>
        <b/>
        <sz val="22"/>
        <color indexed="8"/>
        <rFont val="Calibri"/>
        <family val="2"/>
      </rPr>
      <t>Д</t>
    </r>
  </si>
  <si>
    <t xml:space="preserve">Стар Файтер </t>
  </si>
  <si>
    <t>Грегорі Робен</t>
  </si>
  <si>
    <t>Анекспектид 01</t>
  </si>
  <si>
    <t>Бумер 04</t>
  </si>
  <si>
    <t xml:space="preserve">Курганова Тетяна </t>
  </si>
  <si>
    <t xml:space="preserve">Бабій Катерина  </t>
  </si>
  <si>
    <t xml:space="preserve">Січкаренко Ксенія </t>
  </si>
  <si>
    <t xml:space="preserve">Кох Катерина </t>
  </si>
  <si>
    <t xml:space="preserve">Бондарєв Костянтин </t>
  </si>
  <si>
    <t xml:space="preserve">Швейкіна Анастасія </t>
  </si>
  <si>
    <t xml:space="preserve">Кулік Єкатерина </t>
  </si>
  <si>
    <r>
      <t>Кулл Даніела</t>
    </r>
    <r>
      <rPr>
        <b/>
        <sz val="34"/>
        <color indexed="8"/>
        <rFont val="Calibri"/>
        <family val="2"/>
      </rPr>
      <t xml:space="preserve"> </t>
    </r>
  </si>
  <si>
    <t xml:space="preserve">Турчанович Єлизавета </t>
  </si>
  <si>
    <t>Стар Файтер 06</t>
  </si>
  <si>
    <t>Стар Файтер/2006/жер/гнід/гановер/Сталіпсо/Скала/752828/Кіщук Олег</t>
  </si>
  <si>
    <t xml:space="preserve">Мартиненко Альбіна </t>
  </si>
  <si>
    <r>
      <t>Кравченко Божена</t>
    </r>
    <r>
      <rPr>
        <b/>
        <sz val="34"/>
        <color indexed="8"/>
        <rFont val="Calibri"/>
        <family val="2"/>
      </rPr>
      <t xml:space="preserve"> </t>
    </r>
  </si>
  <si>
    <r>
      <t>Борісенко Анна</t>
    </r>
    <r>
      <rPr>
        <b/>
        <sz val="34"/>
        <color indexed="8"/>
        <rFont val="Bookman Old Style"/>
        <family val="1"/>
      </rPr>
      <t xml:space="preserve"> </t>
    </r>
  </si>
  <si>
    <r>
      <t>Гавриленко Ярослав</t>
    </r>
    <r>
      <rPr>
        <b/>
        <sz val="34"/>
        <color indexed="8"/>
        <rFont val="Calibri"/>
        <family val="2"/>
      </rPr>
      <t xml:space="preserve"> </t>
    </r>
  </si>
  <si>
    <r>
      <t>Гавриленко Ярослав</t>
    </r>
    <r>
      <rPr>
        <b/>
        <sz val="30"/>
        <color indexed="8"/>
        <rFont val="Calibri"/>
        <family val="2"/>
      </rPr>
      <t xml:space="preserve"> </t>
    </r>
  </si>
  <si>
    <t>Хабаз 06</t>
  </si>
  <si>
    <t>Вавілон 13</t>
  </si>
  <si>
    <r>
      <t xml:space="preserve">Кириченко Діана </t>
    </r>
    <r>
      <rPr>
        <b/>
        <sz val="36"/>
        <color indexed="8"/>
        <rFont val="Calibri"/>
        <family val="2"/>
      </rPr>
      <t>Д</t>
    </r>
  </si>
  <si>
    <r>
      <t xml:space="preserve">Лемешко Анастасія </t>
    </r>
    <r>
      <rPr>
        <b/>
        <sz val="36"/>
        <color indexed="8"/>
        <rFont val="Calibri"/>
        <family val="2"/>
      </rPr>
      <t>Д</t>
    </r>
  </si>
  <si>
    <r>
      <t xml:space="preserve">Борісенко Анна </t>
    </r>
    <r>
      <rPr>
        <b/>
        <sz val="36"/>
        <color indexed="8"/>
        <rFont val="Calibri"/>
        <family val="2"/>
      </rPr>
      <t>Д</t>
    </r>
  </si>
  <si>
    <r>
      <t xml:space="preserve">Тіщенко Ілья </t>
    </r>
    <r>
      <rPr>
        <b/>
        <sz val="36"/>
        <color indexed="8"/>
        <rFont val="Calibri"/>
        <family val="2"/>
      </rPr>
      <t>Д</t>
    </r>
  </si>
  <si>
    <r>
      <t xml:space="preserve">Тіщенко Тімофій </t>
    </r>
    <r>
      <rPr>
        <b/>
        <sz val="36"/>
        <color indexed="8"/>
        <rFont val="Calibri"/>
        <family val="2"/>
      </rPr>
      <t>Д</t>
    </r>
  </si>
  <si>
    <t>Стар Файтер 09</t>
  </si>
  <si>
    <t>Кардінал 04</t>
  </si>
  <si>
    <t>Кроссмен 02</t>
  </si>
  <si>
    <t>Іподром К-ня Людміла, м.Київ</t>
  </si>
  <si>
    <t>Агапова Єкатерина</t>
  </si>
  <si>
    <t>Понтій Пілат 03</t>
  </si>
  <si>
    <t>№13</t>
  </si>
  <si>
    <t>115-120-120-125см</t>
  </si>
  <si>
    <t>шт. оч.</t>
  </si>
  <si>
    <t>час</t>
  </si>
  <si>
    <t>Ст. 272.  Табл.А з урахув. часу</t>
  </si>
  <si>
    <r>
      <t xml:space="preserve">Якімов Альберт </t>
    </r>
    <r>
      <rPr>
        <b/>
        <sz val="22"/>
        <color indexed="8"/>
        <rFont val="Calibri"/>
        <family val="2"/>
      </rPr>
      <t>вк</t>
    </r>
  </si>
  <si>
    <t>Сума часу</t>
  </si>
  <si>
    <t>Бали</t>
  </si>
  <si>
    <t xml:space="preserve">Діва 08 </t>
  </si>
  <si>
    <t xml:space="preserve">Якімов Альберт </t>
  </si>
  <si>
    <t>140см</t>
  </si>
  <si>
    <t>знят</t>
  </si>
  <si>
    <t>115см</t>
  </si>
  <si>
    <t>Відкритий клас</t>
  </si>
  <si>
    <t xml:space="preserve">Тверітін Костянтин </t>
  </si>
  <si>
    <t xml:space="preserve">Карампур Сан </t>
  </si>
  <si>
    <t>150см</t>
  </si>
  <si>
    <t>Люмпаций/2002/мер/гнід/вестф/Ланділот/Белліс/701890/ЛЮКС</t>
  </si>
  <si>
    <t>Грива Дмитро</t>
  </si>
  <si>
    <t>Себальт 11</t>
  </si>
  <si>
    <t>ІІ С</t>
  </si>
  <si>
    <t>Кармен 11</t>
  </si>
  <si>
    <t>Еквестрейн Вол</t>
  </si>
  <si>
    <r>
      <t xml:space="preserve">Бондарєв Костянтин </t>
    </r>
    <r>
      <rPr>
        <b/>
        <sz val="28"/>
        <color indexed="8"/>
        <rFont val="Calibri"/>
        <family val="2"/>
      </rPr>
      <t>А</t>
    </r>
  </si>
  <si>
    <r>
      <t xml:space="preserve">Білик Іванна </t>
    </r>
    <r>
      <rPr>
        <b/>
        <sz val="28"/>
        <color indexed="8"/>
        <rFont val="Calibri"/>
        <family val="2"/>
      </rPr>
      <t>Д</t>
    </r>
  </si>
  <si>
    <r>
      <t xml:space="preserve">Гольнік Сергій </t>
    </r>
    <r>
      <rPr>
        <b/>
        <sz val="28"/>
        <color indexed="8"/>
        <rFont val="Calibri"/>
        <family val="2"/>
      </rPr>
      <t>А</t>
    </r>
  </si>
  <si>
    <r>
      <t xml:space="preserve">Січкаренко Ксенія </t>
    </r>
    <r>
      <rPr>
        <b/>
        <sz val="28"/>
        <color indexed="8"/>
        <rFont val="Calibri"/>
        <family val="2"/>
      </rPr>
      <t>А</t>
    </r>
  </si>
  <si>
    <r>
      <t>Бондарєв Костянтин</t>
    </r>
    <r>
      <rPr>
        <b/>
        <sz val="28"/>
        <color indexed="8"/>
        <rFont val="Calibri"/>
        <family val="2"/>
      </rPr>
      <t xml:space="preserve"> А</t>
    </r>
  </si>
  <si>
    <r>
      <t xml:space="preserve">Кулл Даніела </t>
    </r>
    <r>
      <rPr>
        <b/>
        <sz val="28"/>
        <color indexed="8"/>
        <rFont val="Calibri"/>
        <family val="2"/>
      </rPr>
      <t>А</t>
    </r>
  </si>
  <si>
    <r>
      <t xml:space="preserve">Васільєва Софія </t>
    </r>
    <r>
      <rPr>
        <b/>
        <sz val="28"/>
        <color indexed="8"/>
        <rFont val="Calibri"/>
        <family val="2"/>
      </rPr>
      <t>Д</t>
    </r>
  </si>
  <si>
    <r>
      <t xml:space="preserve">Кравченко Божена </t>
    </r>
    <r>
      <rPr>
        <b/>
        <sz val="28"/>
        <color indexed="8"/>
        <rFont val="Calibri"/>
        <family val="2"/>
      </rPr>
      <t>Д</t>
    </r>
  </si>
  <si>
    <r>
      <t xml:space="preserve">Борісенко Анна </t>
    </r>
    <r>
      <rPr>
        <b/>
        <sz val="28"/>
        <color indexed="8"/>
        <rFont val="Calibri"/>
        <family val="2"/>
      </rPr>
      <t>Д</t>
    </r>
  </si>
  <si>
    <r>
      <t xml:space="preserve">Тіщенко Ілья </t>
    </r>
    <r>
      <rPr>
        <b/>
        <sz val="28"/>
        <color indexed="8"/>
        <rFont val="Calibri"/>
        <family val="2"/>
      </rPr>
      <t>Д</t>
    </r>
  </si>
  <si>
    <r>
      <t xml:space="preserve">Жук Аліна </t>
    </r>
    <r>
      <rPr>
        <b/>
        <sz val="28"/>
        <color indexed="8"/>
        <rFont val="Calibri"/>
        <family val="2"/>
      </rPr>
      <t>А</t>
    </r>
  </si>
  <si>
    <r>
      <t xml:space="preserve">Бабій Катерина </t>
    </r>
    <r>
      <rPr>
        <b/>
        <sz val="28"/>
        <color indexed="8"/>
        <rFont val="Calibri"/>
        <family val="2"/>
      </rPr>
      <t>А</t>
    </r>
  </si>
  <si>
    <r>
      <t xml:space="preserve">Хуршудян Катерина </t>
    </r>
    <r>
      <rPr>
        <b/>
        <sz val="28"/>
        <color indexed="8"/>
        <rFont val="Calibri"/>
        <family val="2"/>
      </rPr>
      <t>А</t>
    </r>
  </si>
  <si>
    <r>
      <t xml:space="preserve">Білий Андрій </t>
    </r>
    <r>
      <rPr>
        <b/>
        <sz val="28"/>
        <color indexed="8"/>
        <rFont val="Calibri"/>
        <family val="2"/>
      </rPr>
      <t>А</t>
    </r>
  </si>
  <si>
    <r>
      <t xml:space="preserve">Мартинова Ксенія </t>
    </r>
    <r>
      <rPr>
        <b/>
        <sz val="28"/>
        <color indexed="8"/>
        <rFont val="Calibri"/>
        <family val="2"/>
      </rPr>
      <t>А</t>
    </r>
  </si>
  <si>
    <r>
      <t xml:space="preserve">Швейкіна Анастасія </t>
    </r>
    <r>
      <rPr>
        <b/>
        <sz val="28"/>
        <color indexed="8"/>
        <rFont val="Calibri"/>
        <family val="2"/>
      </rPr>
      <t>А</t>
    </r>
  </si>
  <si>
    <t xml:space="preserve">Білий Андрій </t>
  </si>
  <si>
    <r>
      <t>Турчанович Єлизавета</t>
    </r>
    <r>
      <rPr>
        <b/>
        <sz val="24"/>
        <color indexed="8"/>
        <rFont val="Calibri"/>
        <family val="2"/>
      </rPr>
      <t xml:space="preserve"> Д</t>
    </r>
  </si>
  <si>
    <r>
      <t xml:space="preserve">Кулік Єкатерина </t>
    </r>
    <r>
      <rPr>
        <b/>
        <sz val="28"/>
        <color indexed="8"/>
        <rFont val="Calibri"/>
        <family val="2"/>
      </rPr>
      <t>Д</t>
    </r>
  </si>
  <si>
    <r>
      <t xml:space="preserve">Мартиненко Альбіна </t>
    </r>
    <r>
      <rPr>
        <b/>
        <sz val="26"/>
        <color indexed="8"/>
        <rFont val="Calibri"/>
        <family val="2"/>
      </rPr>
      <t>Д</t>
    </r>
  </si>
  <si>
    <r>
      <t xml:space="preserve">Михайличенко Олена </t>
    </r>
    <r>
      <rPr>
        <b/>
        <sz val="26"/>
        <color indexed="8"/>
        <rFont val="Calibri"/>
        <family val="2"/>
      </rPr>
      <t>А</t>
    </r>
  </si>
  <si>
    <t>Крістал /2012/ жер/сір/вестф/ Конгресс/Алізея/703815/Нормуратов   Руслан</t>
  </si>
  <si>
    <t>Ляшенко Сергій</t>
  </si>
  <si>
    <t>Амулєт 07</t>
  </si>
  <si>
    <t>Амулет/2007/ мер/ гнід/ Лідо/Археологія/ 703545/</t>
  </si>
  <si>
    <t>КСК Фортуна , м.Бровари</t>
  </si>
  <si>
    <t>Ляшеко Наталія</t>
  </si>
  <si>
    <t>Якименко Лора</t>
  </si>
  <si>
    <t>Лейбус</t>
  </si>
  <si>
    <t>КСК Фараон</t>
  </si>
  <si>
    <t>Якименко Євген</t>
  </si>
  <si>
    <t xml:space="preserve">ЧАС ПОКАЗУ МАРШРУТІВ №20, №21 та  №22 РАЗОМ :               </t>
  </si>
  <si>
    <t>Бренд/2009/руд/увп/Енбі/Бездна/702977/Смотрицький Ігор</t>
  </si>
  <si>
    <t>Тіщенко Тімофій</t>
  </si>
  <si>
    <t>КСК "Еквідес Клаб",  Київська обл.</t>
  </si>
  <si>
    <r>
      <t xml:space="preserve">Бровді Ален </t>
    </r>
    <r>
      <rPr>
        <b/>
        <sz val="28"/>
        <color indexed="8"/>
        <rFont val="Calibri"/>
        <family val="2"/>
      </rPr>
      <t>Д</t>
    </r>
  </si>
  <si>
    <r>
      <t xml:space="preserve">Храновський Лукьян </t>
    </r>
    <r>
      <rPr>
        <b/>
        <sz val="28"/>
        <color indexed="8"/>
        <rFont val="Calibri"/>
        <family val="2"/>
      </rPr>
      <t>Д</t>
    </r>
  </si>
  <si>
    <r>
      <t xml:space="preserve">Смотрицька Єлизавета </t>
    </r>
    <r>
      <rPr>
        <b/>
        <sz val="24"/>
        <color indexed="8"/>
        <rFont val="Calibri"/>
        <family val="2"/>
      </rPr>
      <t>Д</t>
    </r>
  </si>
  <si>
    <r>
      <t xml:space="preserve">Лемешко Анастасія </t>
    </r>
    <r>
      <rPr>
        <b/>
        <sz val="28"/>
        <color indexed="8"/>
        <rFont val="Calibri"/>
        <family val="2"/>
      </rPr>
      <t>Д</t>
    </r>
  </si>
  <si>
    <r>
      <t xml:space="preserve">Кириченко Діана </t>
    </r>
    <r>
      <rPr>
        <b/>
        <sz val="28"/>
        <color indexed="8"/>
        <rFont val="Calibri"/>
        <family val="2"/>
      </rPr>
      <t>Д</t>
    </r>
  </si>
  <si>
    <r>
      <t xml:space="preserve">Тіщенко Тімофій </t>
    </r>
    <r>
      <rPr>
        <b/>
        <sz val="28"/>
        <color indexed="8"/>
        <rFont val="Calibri"/>
        <family val="2"/>
      </rPr>
      <t>Д</t>
    </r>
  </si>
  <si>
    <t xml:space="preserve">Ферро 10 </t>
  </si>
  <si>
    <t>Знахар 05</t>
  </si>
  <si>
    <t>Знахар/2005/жер/гнід/УВП/Шмель/1127/Затрата/703474/Большаков О.</t>
  </si>
  <si>
    <t>Джек Деніалс /2006/мер/сір/УВП/Кок Пар/Джаконда /УВП/703417</t>
  </si>
  <si>
    <t xml:space="preserve">ЧАС СТАРТУ МАРШРУТУ №22 :                  </t>
  </si>
  <si>
    <t>№22</t>
  </si>
  <si>
    <r>
      <t>Кьортіс /200+G77:G96</t>
    </r>
    <r>
      <rPr>
        <sz val="8"/>
        <color indexed="8"/>
        <rFont val="Bookman Old Style"/>
        <family val="1"/>
      </rPr>
      <t>+G77:G88</t>
    </r>
    <r>
      <rPr>
        <sz val="12"/>
        <color indexed="8"/>
        <rFont val="Bookman Old Style"/>
        <family val="1"/>
      </rPr>
      <t>4/мер/сір/ольд///103РР76/ АО Люкс</t>
    </r>
  </si>
  <si>
    <t>Драйвінг PKZ /2009/мер/ руд/бельг/Вінчестер/ Дубрава/703426/Індюшкін Євген</t>
  </si>
  <si>
    <t>Кредо/2004/мер/гнід/голшт/Касісіні І/Гладіс /752831/Воропаєв  О</t>
  </si>
  <si>
    <t xml:space="preserve">Леді Аврора 09 </t>
  </si>
  <si>
    <t>Канкан/ 2008/ мер / т-гнід/  UKR/  /Kozachka  /702785/ Бондаренко  Валерій</t>
  </si>
  <si>
    <t>Айвазовський/2007/жер/гнід/HOLST/Artani/Toska/702654/Дорошенко Олена</t>
  </si>
  <si>
    <t>Карлос Сантана/2006/мер/гнід/німецк.спорт/Колліні/Корано/703246/</t>
  </si>
  <si>
    <t>Ромашка /2007/коб/сір/вестф/Клінтон/Пріма Круізі/702912/ Пилипейко В</t>
  </si>
  <si>
    <t>Веніс /2005/коб/гнід/ BWP/ Kashmir/Santa Fe/702781/Черняк Констянтин</t>
  </si>
  <si>
    <t>Фьорст-Віллі 2 /2007/мер/гнід/ганов/ Фок Едітіон/Зупрезе / 104EQ78/Костенко О</t>
  </si>
  <si>
    <t>Хендінг  ван   Бресер /2007/ жер /бельг/Таулон/ Тесса/ 103WW93/ Костенко  О</t>
  </si>
  <si>
    <t>Інфернейп/2008/мер//БВП/Клінтон/Царіна (Хартбрекер) /702824/</t>
  </si>
  <si>
    <t>Лассо /2008 /мер/гнід/WESTF/Lancer 3/ Copilka/702867/Остріков Олег</t>
  </si>
  <si>
    <t xml:space="preserve">Карлос Сантана </t>
  </si>
  <si>
    <t xml:space="preserve">Лассо 08 </t>
  </si>
  <si>
    <t xml:space="preserve">ЧАС ПОКАЗУ МАРШРУТІВ №24, №25 та №26 :               </t>
  </si>
  <si>
    <t xml:space="preserve">ЧАС СТАРТУ МАРШРУТУ №24 :                  </t>
  </si>
  <si>
    <t>Чікіто/2012/</t>
  </si>
  <si>
    <t>Адажіо/2011/жер//вестф/Аttacke UA/Adige /703655/Пилипейко В</t>
  </si>
  <si>
    <t>Латіфа/2011/коб /гнід /вестф/Lancer 3//Ciderella/ /Якимов  А</t>
  </si>
  <si>
    <t>Вакант  PKZ -2011</t>
  </si>
  <si>
    <t>Князь  PKZ/2010/мер/сір/більгійськ/Каласка де Семелі/Кларіса/703306/Галанов М.</t>
  </si>
  <si>
    <t xml:space="preserve">Елеганс Ван- 10, коб., сір. BWP, Угано Сіті/Войс, 703286, Глусський А. </t>
  </si>
  <si>
    <t>Джадор-PKZ /2009/жер/гнід/ бельг/Кальваро/Валіна //</t>
  </si>
  <si>
    <t>Чатаго/2005/жер/сір/ольденб/Чако Блу/Картелла/702558/Бабенко В.</t>
  </si>
  <si>
    <t>Батіскаф/2003/жер/руд/TRAK/Tales/Bastilia /701894/Болдовський Юрій</t>
  </si>
  <si>
    <t>Картадо/2007/мер/т.гнід/голшт/Карпачо/Хакіра//Рибалка Ганна</t>
  </si>
  <si>
    <t>Віртуоз/2008/мер/сір/увп/Ван Дей/Тополя/702870/</t>
  </si>
  <si>
    <t>23.04.2017р</t>
  </si>
  <si>
    <r>
      <t>Гавриленко Ярослав</t>
    </r>
    <r>
      <rPr>
        <b/>
        <sz val="28"/>
        <color indexed="8"/>
        <rFont val="Calibri"/>
        <family val="2"/>
      </rPr>
      <t xml:space="preserve"> Д</t>
    </r>
  </si>
  <si>
    <t xml:space="preserve">Кваліфікація PEL 
Young Talents B/ Jumping Owners B  
</t>
  </si>
  <si>
    <r>
      <t xml:space="preserve">Кулік Єкатерина </t>
    </r>
    <r>
      <rPr>
        <b/>
        <sz val="28"/>
        <color indexed="8"/>
        <rFont val="Calibri"/>
        <family val="2"/>
      </rPr>
      <t>Д</t>
    </r>
  </si>
  <si>
    <r>
      <t xml:space="preserve">Жук Аліна </t>
    </r>
    <r>
      <rPr>
        <b/>
        <sz val="28"/>
        <color indexed="8"/>
        <rFont val="Calibri"/>
        <family val="2"/>
      </rPr>
      <t>А</t>
    </r>
  </si>
  <si>
    <r>
      <t xml:space="preserve">Бабій Катерина </t>
    </r>
    <r>
      <rPr>
        <b/>
        <sz val="28"/>
        <color indexed="8"/>
        <rFont val="Calibri"/>
        <family val="2"/>
      </rPr>
      <t>А</t>
    </r>
  </si>
  <si>
    <r>
      <t xml:space="preserve">Хуршудян Катерина </t>
    </r>
    <r>
      <rPr>
        <b/>
        <sz val="28"/>
        <color indexed="8"/>
        <rFont val="Calibri"/>
        <family val="2"/>
      </rPr>
      <t>А</t>
    </r>
  </si>
  <si>
    <r>
      <t xml:space="preserve">Білий Андрій </t>
    </r>
    <r>
      <rPr>
        <b/>
        <sz val="28"/>
        <color indexed="8"/>
        <rFont val="Calibri"/>
        <family val="2"/>
      </rPr>
      <t>А</t>
    </r>
  </si>
  <si>
    <r>
      <t xml:space="preserve">Мартинова Ксенія </t>
    </r>
    <r>
      <rPr>
        <b/>
        <sz val="28"/>
        <color indexed="8"/>
        <rFont val="Calibri"/>
        <family val="2"/>
      </rPr>
      <t>А</t>
    </r>
  </si>
  <si>
    <r>
      <t xml:space="preserve">Михайличенко Олена </t>
    </r>
    <r>
      <rPr>
        <b/>
        <sz val="28"/>
        <color indexed="8"/>
        <rFont val="Calibri"/>
        <family val="2"/>
      </rPr>
      <t>А</t>
    </r>
  </si>
  <si>
    <r>
      <t xml:space="preserve">Швейкіна Анастасія </t>
    </r>
    <r>
      <rPr>
        <b/>
        <sz val="28"/>
        <color indexed="8"/>
        <rFont val="Calibri"/>
        <family val="2"/>
      </rPr>
      <t>А</t>
    </r>
  </si>
  <si>
    <r>
      <t xml:space="preserve">Кулл Даніела </t>
    </r>
    <r>
      <rPr>
        <b/>
        <sz val="28"/>
        <color indexed="8"/>
        <rFont val="Calibri"/>
        <family val="2"/>
      </rPr>
      <t>А</t>
    </r>
  </si>
  <si>
    <r>
      <t>Турчанович Єлизавета</t>
    </r>
    <r>
      <rPr>
        <b/>
        <sz val="28"/>
        <color indexed="8"/>
        <rFont val="Calibri"/>
        <family val="2"/>
      </rPr>
      <t xml:space="preserve"> </t>
    </r>
  </si>
  <si>
    <t xml:space="preserve">Васільєва Софія </t>
  </si>
  <si>
    <t xml:space="preserve">Гавриленко Ярослав </t>
  </si>
  <si>
    <t xml:space="preserve">Білик Іванна </t>
  </si>
  <si>
    <t xml:space="preserve">Тіщенко Ілья </t>
  </si>
  <si>
    <t>Мінкас Реве 09</t>
  </si>
  <si>
    <t>Ст.238.2.2, Табл.«А»</t>
  </si>
  <si>
    <t>Перестрибування</t>
  </si>
  <si>
    <t>Люмпаці 02</t>
  </si>
  <si>
    <t xml:space="preserve">Гольнік Сергій </t>
  </si>
  <si>
    <r>
      <t>Бондарєв Костянтин</t>
    </r>
    <r>
      <rPr>
        <b/>
        <sz val="40"/>
        <color indexed="8"/>
        <rFont val="Calibri"/>
        <family val="2"/>
      </rPr>
      <t xml:space="preserve"> </t>
    </r>
  </si>
  <si>
    <t xml:space="preserve">Казанова 06 </t>
  </si>
  <si>
    <t>Казанова/2006/</t>
  </si>
  <si>
    <t>Бікеша/2004/коб/руд/увп/Шаблон/Бахіла/701905/</t>
  </si>
  <si>
    <t>КСК Антарес , м.Київ</t>
  </si>
  <si>
    <t>Бікєша 04</t>
  </si>
  <si>
    <t xml:space="preserve">Смотрицька Єлизавета </t>
  </si>
  <si>
    <t xml:space="preserve">Храновський Лукьян </t>
  </si>
  <si>
    <t xml:space="preserve">Борісенко Анна </t>
  </si>
  <si>
    <t xml:space="preserve">Лемешко Анастасія </t>
  </si>
  <si>
    <t xml:space="preserve">Бровді Ален </t>
  </si>
  <si>
    <t xml:space="preserve">Михайличенко Олена </t>
  </si>
  <si>
    <t>КСК Фаворіт ,  Київська обл.</t>
  </si>
  <si>
    <t>Ахілес</t>
  </si>
  <si>
    <t>Бумер/2004/жер/вопон/увп</t>
  </si>
  <si>
    <t>Кредо 04</t>
  </si>
  <si>
    <t>Драйвінг ПКЗ 09</t>
  </si>
  <si>
    <t>Айвазовський 07</t>
  </si>
  <si>
    <t>Кан Кан 08</t>
  </si>
  <si>
    <t>Фролома 01</t>
  </si>
  <si>
    <t>Ст.238.2.2, з перестриб. Табл.«А»</t>
  </si>
  <si>
    <t>Перестриб.</t>
  </si>
  <si>
    <t xml:space="preserve">Карлос Сантана 06 </t>
  </si>
  <si>
    <t>Інфернейп 08</t>
  </si>
  <si>
    <t>Комета PKZ/2010/коб /гнід/бельг/Купер   вд   Хеффнск/Екселенс /703522/ Індюшкін</t>
  </si>
  <si>
    <t>Кавалер  09</t>
  </si>
  <si>
    <t>Кавалер  /2009/жер/гнід /вестф/Кептен  Фаєр/Поляна / ?/Остріков  О.</t>
  </si>
  <si>
    <t>Акколь 10</t>
  </si>
  <si>
    <t>Акколь/2010/коб/сір/вестф/Аттака/Конквістадор/702035/Пилипейко</t>
  </si>
  <si>
    <t>КСК  "Шостка", Сумська обл.</t>
  </si>
  <si>
    <t>Вєніс 08</t>
  </si>
  <si>
    <t>Комета PKZ10</t>
  </si>
  <si>
    <t>Бандано Дарко/2010/</t>
  </si>
  <si>
    <t>Кьортіс /200+G77:G96+G77:G884/мер/сір/ольд///103РР76/ АО Люкс</t>
  </si>
  <si>
    <t>Фабіо/2008/</t>
  </si>
  <si>
    <t>Леді Аврора/2010/</t>
  </si>
  <si>
    <t>Твідл/2009/</t>
  </si>
  <si>
    <t>Цайд  10</t>
  </si>
  <si>
    <t>Цайд/2010/жер/гнід/УВП/Дукан/Зітана/703184/Воропаєв</t>
  </si>
  <si>
    <t xml:space="preserve">Аніспектид -01 </t>
  </si>
  <si>
    <t>Франкфурт 04</t>
  </si>
  <si>
    <t>Франкфурт/2004/жер/гнід/ганов/Форвард/Фонограмма/701879/Мусієнко Ірина</t>
  </si>
  <si>
    <t>Хабаз/2006/мер/гнід/увп/Бомон/Харбіна/702847/Ковальчук А.</t>
  </si>
  <si>
    <t>Артек 05</t>
  </si>
  <si>
    <t>Артек /2005/мер/т-гнід/TRAK/Eskadore/Araviya/702335/Адоніна  Даря</t>
  </si>
  <si>
    <t>Шер  BVR 12</t>
  </si>
  <si>
    <t>Шер  BVR /2012/коб/гнід/УВП/Купідо /Кареніна BVR/703760/Бабенко В</t>
  </si>
  <si>
    <t>відм.</t>
  </si>
  <si>
    <t>Ті Са То БВР /2012/</t>
  </si>
  <si>
    <t>Ельдорадо/2012/мер/ворон/гановер/Ельбанді/Скала/703910/Кулєба Дарина</t>
  </si>
  <si>
    <t>Кросмен 02</t>
  </si>
  <si>
    <t xml:space="preserve">Кросмен/ 2002/мер/сір/?/Come On/Monsana/?/Жданюк Олена </t>
  </si>
  <si>
    <t xml:space="preserve">Бі Бой ІІ </t>
  </si>
  <si>
    <t>Люмпаций 02</t>
  </si>
  <si>
    <t>Люмпаций 02/мер/гнід/вестф/Ланділот/Белліс/701890/ЛЮКС</t>
  </si>
  <si>
    <t>Кардінал/2004/жер/гнід/вестф/Корнет Оболенський/Грапі/702053/Глусський Аркадій</t>
  </si>
  <si>
    <t xml:space="preserve">Десперадо 12 </t>
  </si>
  <si>
    <t>Бі Бой ІІ</t>
  </si>
  <si>
    <t>Кьортіс 04</t>
  </si>
  <si>
    <t>Кертіс /2004/мер/сір/ольд/103РР76/ АО Люкс</t>
  </si>
  <si>
    <t>Джек Деніел/2006/мер/сір/увп/Кок Пар/Джаконда/703417/Глусський Аркадій</t>
  </si>
  <si>
    <t xml:space="preserve">Джек Деніелс 06 </t>
  </si>
  <si>
    <t>Твідл 09/мер/гнід/сір/вестф/Ван Дей/Шпрея/703223/Мехович К</t>
  </si>
  <si>
    <t>Драйвінг PKZ/2009/мер/руд/бельг/Вінчестер/Дубрава/703426/Індюшкін Євген</t>
  </si>
  <si>
    <t>Драйвінг PKZ 09</t>
  </si>
  <si>
    <t>Бікеша/2004/коб/руд/увп/Шаблон/Бахіла/701905/Черних А.</t>
  </si>
  <si>
    <t>120-125см</t>
  </si>
  <si>
    <t>Коні 5-6 років</t>
  </si>
  <si>
    <t>Леді  Келлі 12</t>
  </si>
  <si>
    <t>Кетан 10</t>
  </si>
  <si>
    <t>Джадор 09</t>
  </si>
  <si>
    <t>"Eqidas Club",  м.Київ</t>
  </si>
  <si>
    <t>КОНІ 6 РОКІВ</t>
  </si>
  <si>
    <t>"Eqidas Club", м.Київ</t>
  </si>
  <si>
    <t xml:space="preserve">КЛ Спорт стейбл, м.Київ </t>
  </si>
  <si>
    <t>КОНІ 5 РОКІВ</t>
  </si>
  <si>
    <t>Ст.238.2.1,  Табл.«А»</t>
  </si>
  <si>
    <t>Ляшенко Наталія</t>
  </si>
  <si>
    <t>Алібастр 03</t>
  </si>
  <si>
    <t>Алібастр/2003/жер/т.гнід/увп/Борісполь/Алея/702365/Нормуратов Р.</t>
  </si>
  <si>
    <t>Чезарія/2012/коб/гнід/УВП/Картьє/Віп Леді//Самолюк Валерія</t>
  </si>
  <si>
    <t xml:space="preserve">Чезарія  Ейвора БВР 12 </t>
  </si>
  <si>
    <t>Бі Бой ІІ////103YS94</t>
  </si>
  <si>
    <t>Кредо/2004/мер/гнід/голшт/Кассіні І/Гледіс/752831/Воропаєв О.</t>
  </si>
  <si>
    <t>Веніс /2005/коб/гнід/ BWP/ Kashmir/Santa Fe/702781/</t>
  </si>
  <si>
    <t xml:space="preserve">Батіскаф 03 </t>
  </si>
  <si>
    <t>Батіскаф/2003/жер/руд/TRAK/Tales/Bastilia/701894/Болдавський Юрій</t>
  </si>
  <si>
    <t>Хендінг  ван   Бресер 07</t>
  </si>
  <si>
    <t>Ромашка/2007/коб/сіра/вестф/Клінтон/Пріма Круізі/702912/Дудін Євген</t>
  </si>
  <si>
    <t>Карлос Сантана/2006/гнід/нем.спорт./Колліні/Корано/703246//</t>
  </si>
  <si>
    <t>Інфернейп/2008/жер/сір/бельг/Клінтон/Tsarwa vd Heffinck/702824//</t>
  </si>
  <si>
    <t>Джадор PKZ/2009/жер/гнід/бельг/Калваво/Валіна/703072/Салівоненко</t>
  </si>
  <si>
    <t>Джадор PKZ 09</t>
  </si>
  <si>
    <t xml:space="preserve">Веніс 05 </t>
  </si>
  <si>
    <t>Кавалер 09</t>
  </si>
  <si>
    <t>Чатаго  05</t>
  </si>
  <si>
    <t>Бандано Дарко/2010/коб/гнід/УВП/Дюран/Баварія/703182/Воропаєв О.</t>
  </si>
  <si>
    <t>CORTADO II
104JD37 \ HOLST \ UKR \ Hongre \ 8 \ Carpaccio \ Hakira \ Rybalka Ganna</t>
  </si>
  <si>
    <t>Кортадо 09</t>
  </si>
  <si>
    <t>Елєганс/2010/коб/сір/бельг/Угано Сітте/Войс Вантер/70328  //</t>
  </si>
  <si>
    <t>Князь PKZ 10</t>
  </si>
  <si>
    <t>Кетан/2010/мер/гнід/бельг/Лам де Фетан/Ванетте/</t>
  </si>
  <si>
    <t xml:space="preserve">Айвазовський /2007/жер/гнід/HOLST/Artani/Toska/ 702654/Дорошенко Олена </t>
  </si>
  <si>
    <t xml:space="preserve">Канкан/ 2008/ мер / т-гнід/  UKR/  ? /Kozachka  /702785/ Бондаренко  Валерій  </t>
  </si>
  <si>
    <t xml:space="preserve">Кан-Кан 08 </t>
  </si>
  <si>
    <t>Гєліон PKZ 07</t>
  </si>
  <si>
    <t>Гєліон PKZ/2007/</t>
  </si>
  <si>
    <t>Кортез/2012/жер/гнід/голанд/Кассал/Зіета/703544//</t>
  </si>
  <si>
    <t>Крістал Скай/2011/</t>
  </si>
  <si>
    <t xml:space="preserve">Адажіо 11 </t>
  </si>
  <si>
    <t>Адажіо /2011/жер/вестф/Аttacke UA/Adige //Жашківський   к/з</t>
  </si>
  <si>
    <t>Віртуоз/2008/мер/сір/увп/Ван Дей/Тополя/702870/Бондаренко В./</t>
  </si>
  <si>
    <t xml:space="preserve">Віртуоз 08 </t>
  </si>
  <si>
    <t>Крістал/2012/жер/сір/вестф/Конгресс/Алізея/703815/Нормуратов Руслан</t>
  </si>
  <si>
    <t>Бренд 09</t>
  </si>
  <si>
    <t>Харлі 07</t>
  </si>
  <si>
    <t>Харлі/2007//гнід/бельг/Кальваро/Ла Сільва/703729/Синявська</t>
  </si>
  <si>
    <t>Кальдерон 11</t>
  </si>
  <si>
    <t>CALDERON/2011/Hongre/WESTF/CAPITAIN FIRE/QUIRIDA/105AU24/Ganna Rybalka</t>
  </si>
  <si>
    <t>Геліон PKZ 06</t>
  </si>
  <si>
    <t>Геліон PKZ/2006/мер/гнід/BWP/Контакт/Veavdeville///</t>
  </si>
  <si>
    <t xml:space="preserve">Лавров Сергій  </t>
  </si>
  <si>
    <t>Кантіро   Б 07</t>
  </si>
  <si>
    <t>Кантіро   Б/2007/ жер/гнід  / голанд/ Контініо/ Пайза/ 702755</t>
  </si>
  <si>
    <t xml:space="preserve">"Гранд Хорс", Київська обл.  М.Бровари </t>
  </si>
  <si>
    <t>Шаболат/2010//руд/увп/Блеск/Шахерезада/703166/Жукова К.</t>
  </si>
  <si>
    <t>Левістона/2010/жер/ворон/увп/ЛевістанаІІ/Уланда/702706/</t>
  </si>
  <si>
    <t>Фролома/2001/коб/гнід/KWPN/Камеріно/Рококо/</t>
  </si>
  <si>
    <t>Бумер/2004/жер/ворон/увп/Чуткій/Бараха/702578/Піщерін А.</t>
  </si>
  <si>
    <t>Рафаель/2010/жер/гнід/увп/Флеш/Рента/702788//</t>
  </si>
  <si>
    <t>КСК Фаворіт</t>
  </si>
  <si>
    <t>Ахілес 11</t>
  </si>
  <si>
    <t>Ахілес/2011/жер/т.гнід/вестф///Оніщенко Олександр</t>
  </si>
  <si>
    <t>КантіроБ 07</t>
  </si>
  <si>
    <t>Маскарад 01</t>
  </si>
  <si>
    <t>Маскарад/2001/мер/гнід/увп/Мавр/Сказка/702364/Шията Милєна</t>
  </si>
  <si>
    <t>Самба/2006/коб/т.гнід/увп/Сенатор/Мальта/702376/Соболевська І.</t>
  </si>
  <si>
    <t>Кортез/2012/жер/гнід/голшт/Кассал/Зієта/703544/Хуршудян К.</t>
  </si>
  <si>
    <t>МСУ+</t>
  </si>
  <si>
    <t>Себальд/2011/мер/гнід/увп/Коірсуд/Шема/703686/Ковальчук Олександр</t>
  </si>
  <si>
    <t xml:space="preserve">Кардінал 04 </t>
  </si>
  <si>
    <t>Лейбус 02</t>
  </si>
  <si>
    <t>Лейбус/2002/мер/гнід/увп/Легіон/Багіра/600893/Василенко</t>
  </si>
  <si>
    <t>Кьортіс /2004/мер/сір/ольд///103РР76/ АО Люкс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</si>
</sst>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_ ;\-#,##0\ "/>
  </numFmts>
  <fonts count="1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b/>
      <sz val="2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2"/>
      <name val="Calibri"/>
      <family val="2"/>
    </font>
    <font>
      <sz val="22"/>
      <name val="Calibri"/>
      <family val="2"/>
    </font>
    <font>
      <b/>
      <sz val="28"/>
      <name val="Bookman Old Style"/>
      <family val="1"/>
    </font>
    <font>
      <sz val="28"/>
      <name val="Bookman Old Style"/>
      <family val="1"/>
    </font>
    <font>
      <sz val="22"/>
      <name val="Arial"/>
      <family val="2"/>
    </font>
    <font>
      <sz val="26"/>
      <color indexed="8"/>
      <name val="Bookman Old Style"/>
      <family val="1"/>
    </font>
    <font>
      <sz val="36"/>
      <color indexed="8"/>
      <name val="Bookman Old Style"/>
      <family val="1"/>
    </font>
    <font>
      <sz val="18"/>
      <color indexed="8"/>
      <name val="Bookman Old Style"/>
      <family val="1"/>
    </font>
    <font>
      <sz val="11"/>
      <color indexed="8"/>
      <name val="Bookman Old Style"/>
      <family val="1"/>
    </font>
    <font>
      <sz val="28"/>
      <color indexed="8"/>
      <name val="Bookman Old Style"/>
      <family val="1"/>
    </font>
    <font>
      <sz val="34"/>
      <color indexed="8"/>
      <name val="Bookman Old Style"/>
      <family val="1"/>
    </font>
    <font>
      <sz val="14"/>
      <color indexed="8"/>
      <name val="Bookman Old Style"/>
      <family val="1"/>
    </font>
    <font>
      <sz val="12"/>
      <name val="Times New Roman"/>
      <family val="1"/>
    </font>
    <font>
      <sz val="26"/>
      <name val="Bookman Old Style"/>
      <family val="1"/>
    </font>
    <font>
      <sz val="26"/>
      <name val="Arial"/>
      <family val="2"/>
    </font>
    <font>
      <b/>
      <sz val="30"/>
      <name val="Times New Roman"/>
      <family val="1"/>
    </font>
    <font>
      <sz val="30"/>
      <name val="Times New Roman"/>
      <family val="1"/>
    </font>
    <font>
      <sz val="28"/>
      <name val="Calibri"/>
      <family val="2"/>
    </font>
    <font>
      <sz val="12"/>
      <name val="Arial"/>
      <family val="2"/>
    </font>
    <font>
      <sz val="16"/>
      <name val="Arial"/>
      <family val="2"/>
    </font>
    <font>
      <b/>
      <sz val="28"/>
      <name val="Times New Roman"/>
      <family val="1"/>
    </font>
    <font>
      <b/>
      <sz val="32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16"/>
      <name val="Bookman Old Style"/>
      <family val="1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12"/>
      <name val="Times New Roman"/>
      <family val="1"/>
    </font>
    <font>
      <b/>
      <sz val="22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40"/>
      <color indexed="8"/>
      <name val="Bookman Old Style"/>
      <family val="1"/>
    </font>
    <font>
      <b/>
      <sz val="40"/>
      <color indexed="8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26"/>
      <color indexed="8"/>
      <name val="Bookman Old Style"/>
      <family val="1"/>
    </font>
    <font>
      <b/>
      <sz val="10"/>
      <name val="Arial"/>
      <family val="2"/>
    </font>
    <font>
      <sz val="32"/>
      <name val="Bookman Old Style"/>
      <family val="1"/>
    </font>
    <font>
      <sz val="30"/>
      <name val="Bookman Old Style"/>
      <family val="1"/>
    </font>
    <font>
      <sz val="20"/>
      <color indexed="8"/>
      <name val="Bookman Old Style"/>
      <family val="1"/>
    </font>
    <font>
      <b/>
      <sz val="40"/>
      <color indexed="8"/>
      <name val="Bookman Old Style"/>
      <family val="1"/>
    </font>
    <font>
      <sz val="22"/>
      <color indexed="8"/>
      <name val="Bookman Old Style"/>
      <family val="1"/>
    </font>
    <font>
      <sz val="32"/>
      <name val="Arial"/>
      <family val="2"/>
    </font>
    <font>
      <b/>
      <sz val="20"/>
      <color indexed="8"/>
      <name val="Bookman Old Style"/>
      <family val="1"/>
    </font>
    <font>
      <b/>
      <sz val="26"/>
      <name val="Arial"/>
      <family val="2"/>
    </font>
    <font>
      <b/>
      <sz val="36"/>
      <color indexed="8"/>
      <name val="Bookman Old Style"/>
      <family val="1"/>
    </font>
    <font>
      <b/>
      <sz val="36"/>
      <name val="Arial"/>
      <family val="2"/>
    </font>
    <font>
      <sz val="12"/>
      <color indexed="8"/>
      <name val="Bookman Old Style"/>
      <family val="1"/>
    </font>
    <font>
      <b/>
      <sz val="22"/>
      <color indexed="8"/>
      <name val="Calibri"/>
      <family val="2"/>
    </font>
    <font>
      <b/>
      <sz val="26"/>
      <color indexed="8"/>
      <name val="Calibri"/>
      <family val="2"/>
    </font>
    <font>
      <b/>
      <sz val="26"/>
      <name val="Bookman Old Style"/>
      <family val="1"/>
    </font>
    <font>
      <sz val="36"/>
      <name val="Bookman Old Style"/>
      <family val="1"/>
    </font>
    <font>
      <sz val="18"/>
      <name val="Bookman Old Style"/>
      <family val="1"/>
    </font>
    <font>
      <sz val="11"/>
      <name val="Bookman Old Style"/>
      <family val="1"/>
    </font>
    <font>
      <b/>
      <sz val="34"/>
      <color indexed="8"/>
      <name val="Bookman Old Style"/>
      <family val="1"/>
    </font>
    <font>
      <b/>
      <sz val="34"/>
      <color indexed="8"/>
      <name val="Calibri"/>
      <family val="2"/>
    </font>
    <font>
      <sz val="16"/>
      <color indexed="8"/>
      <name val="Bookman Old Style"/>
      <family val="1"/>
    </font>
    <font>
      <sz val="32"/>
      <color indexed="8"/>
      <name val="Bookman Old Style"/>
      <family val="1"/>
    </font>
    <font>
      <sz val="30"/>
      <color indexed="8"/>
      <name val="Bookman Old Style"/>
      <family val="1"/>
    </font>
    <font>
      <b/>
      <sz val="30"/>
      <color indexed="8"/>
      <name val="Calibri"/>
      <family val="2"/>
    </font>
    <font>
      <b/>
      <sz val="36"/>
      <color indexed="8"/>
      <name val="Calibri"/>
      <family val="2"/>
    </font>
    <font>
      <sz val="45"/>
      <color indexed="8"/>
      <name val="Bookman Old Style"/>
      <family val="1"/>
    </font>
    <font>
      <sz val="40"/>
      <name val="Arial"/>
      <family val="2"/>
    </font>
    <font>
      <sz val="8"/>
      <color indexed="8"/>
      <name val="Bookman Old Style"/>
      <family val="1"/>
    </font>
    <font>
      <sz val="12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24"/>
      <name val="Calibri"/>
      <family val="2"/>
    </font>
    <font>
      <sz val="20"/>
      <color indexed="8"/>
      <name val="Calibri"/>
      <family val="2"/>
    </font>
    <font>
      <b/>
      <sz val="18"/>
      <color indexed="1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36"/>
      <color indexed="10"/>
      <name val="Bookman Old Style"/>
      <family val="1"/>
    </font>
    <font>
      <b/>
      <sz val="26"/>
      <color indexed="10"/>
      <name val="Bookman Old Style"/>
      <family val="1"/>
    </font>
    <font>
      <sz val="26"/>
      <name val="Calibri"/>
      <family val="2"/>
    </font>
    <font>
      <b/>
      <sz val="18"/>
      <name val="Calibri"/>
      <family val="2"/>
    </font>
    <font>
      <sz val="24"/>
      <color indexed="8"/>
      <name val="Calibri"/>
      <family val="2"/>
    </font>
    <font>
      <sz val="28"/>
      <color indexed="8"/>
      <name val="Calibri"/>
      <family val="2"/>
    </font>
    <font>
      <b/>
      <sz val="24"/>
      <color indexed="10"/>
      <name val="Calibri"/>
      <family val="2"/>
    </font>
    <font>
      <sz val="26"/>
      <color indexed="8"/>
      <name val="Calibri"/>
      <family val="2"/>
    </font>
    <font>
      <b/>
      <sz val="18"/>
      <color indexed="10"/>
      <name val="Bookman Old Style"/>
      <family val="1"/>
    </font>
    <font>
      <b/>
      <sz val="26"/>
      <color indexed="10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b/>
      <sz val="26"/>
      <name val="Calibri"/>
      <family val="2"/>
    </font>
    <font>
      <b/>
      <sz val="20"/>
      <color indexed="8"/>
      <name val="Calibri"/>
      <family val="2"/>
    </font>
    <font>
      <b/>
      <sz val="16"/>
      <name val="Calibri"/>
      <family val="2"/>
    </font>
    <font>
      <sz val="24"/>
      <name val="Calibri"/>
      <family val="2"/>
    </font>
    <font>
      <sz val="24"/>
      <color indexed="8"/>
      <name val="Bookman Old Style"/>
      <family val="1"/>
    </font>
    <font>
      <b/>
      <sz val="30"/>
      <name val="Bookman Old Style"/>
      <family val="1"/>
    </font>
    <font>
      <sz val="30"/>
      <name val="Arial"/>
      <family val="2"/>
    </font>
    <font>
      <sz val="40"/>
      <name val="Bookman Old Style"/>
      <family val="1"/>
    </font>
    <font>
      <sz val="42"/>
      <color indexed="8"/>
      <name val="Bookman Old Style"/>
      <family val="1"/>
    </font>
    <font>
      <sz val="38"/>
      <color indexed="8"/>
      <name val="Bookman Old Style"/>
      <family val="1"/>
    </font>
    <font>
      <b/>
      <sz val="3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3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0"/>
      <color indexed="5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2" borderId="0" applyNumberFormat="0" applyBorder="0" applyAlignment="0" applyProtection="0"/>
    <xf numFmtId="0" fontId="130" fillId="3" borderId="0" applyNumberFormat="0" applyBorder="0" applyAlignment="0" applyProtection="0"/>
    <xf numFmtId="0" fontId="130" fillId="4" borderId="0" applyNumberFormat="0" applyBorder="0" applyAlignment="0" applyProtection="0"/>
    <xf numFmtId="0" fontId="130" fillId="5" borderId="0" applyNumberFormat="0" applyBorder="0" applyAlignment="0" applyProtection="0"/>
    <xf numFmtId="0" fontId="130" fillId="6" borderId="0" applyNumberFormat="0" applyBorder="0" applyAlignment="0" applyProtection="0"/>
    <xf numFmtId="0" fontId="130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9" borderId="0" applyNumberFormat="0" applyBorder="0" applyAlignment="0" applyProtection="0"/>
    <xf numFmtId="0" fontId="130" fillId="10" borderId="0" applyNumberFormat="0" applyBorder="0" applyAlignment="0" applyProtection="0"/>
    <xf numFmtId="0" fontId="130" fillId="11" borderId="0" applyNumberFormat="0" applyBorder="0" applyAlignment="0" applyProtection="0"/>
    <xf numFmtId="0" fontId="130" fillId="12" borderId="0" applyNumberFormat="0" applyBorder="0" applyAlignment="0" applyProtection="0"/>
    <xf numFmtId="0" fontId="13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1" applyNumberFormat="0" applyAlignment="0" applyProtection="0"/>
    <xf numFmtId="0" fontId="133" fillId="27" borderId="2" applyNumberFormat="0" applyAlignment="0" applyProtection="0"/>
    <xf numFmtId="0" fontId="134" fillId="27" borderId="1" applyNumberFormat="0" applyAlignment="0" applyProtection="0"/>
    <xf numFmtId="0" fontId="1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6" applyNumberFormat="0" applyFill="0" applyAlignment="0" applyProtection="0"/>
    <xf numFmtId="0" fontId="140" fillId="28" borderId="7" applyNumberFormat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0" fillId="0" borderId="0">
      <alignment/>
      <protection/>
    </xf>
    <xf numFmtId="0" fontId="143" fillId="0" borderId="0" applyNumberFormat="0" applyFill="0" applyBorder="0" applyAlignment="0" applyProtection="0"/>
    <xf numFmtId="0" fontId="144" fillId="30" borderId="0" applyNumberFormat="0" applyBorder="0" applyAlignment="0" applyProtection="0"/>
    <xf numFmtId="0" fontId="1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8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77" fillId="0" borderId="0" xfId="53" applyFont="1" applyAlignment="1">
      <alignment horizontal="center" vertical="center"/>
      <protection/>
    </xf>
    <xf numFmtId="0" fontId="78" fillId="0" borderId="0" xfId="53" applyFont="1" applyAlignment="1">
      <alignment horizontal="center" vertical="center"/>
      <protection/>
    </xf>
    <xf numFmtId="0" fontId="79" fillId="0" borderId="0" xfId="53" applyFont="1" applyAlignment="1">
      <alignment horizontal="center" vertical="center"/>
      <protection/>
    </xf>
    <xf numFmtId="0" fontId="80" fillId="33" borderId="10" xfId="53" applyFont="1" applyFill="1" applyBorder="1" applyAlignment="1">
      <alignment horizontal="center" vertical="center"/>
      <protection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84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 wrapText="1"/>
    </xf>
    <xf numFmtId="0" fontId="3" fillId="0" borderId="0" xfId="53" applyFont="1" applyAlignment="1">
      <alignment horizontal="center" vertical="center"/>
      <protection/>
    </xf>
    <xf numFmtId="0" fontId="89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vertical="center"/>
      <protection/>
    </xf>
    <xf numFmtId="0" fontId="5" fillId="34" borderId="10" xfId="53" applyFont="1" applyFill="1" applyBorder="1" applyAlignment="1">
      <alignment horizontal="center" vertical="center"/>
      <protection/>
    </xf>
    <xf numFmtId="0" fontId="90" fillId="0" borderId="0" xfId="53" applyFont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2" fontId="14" fillId="0" borderId="10" xfId="53" applyNumberFormat="1" applyFont="1" applyFill="1" applyBorder="1" applyAlignment="1">
      <alignment horizontal="left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2" fontId="14" fillId="0" borderId="10" xfId="53" applyNumberFormat="1" applyFont="1" applyBorder="1" applyAlignment="1">
      <alignment horizontal="center" vertical="center"/>
      <protection/>
    </xf>
    <xf numFmtId="1" fontId="14" fillId="0" borderId="10" xfId="53" applyNumberFormat="1" applyFont="1" applyBorder="1" applyAlignment="1">
      <alignment horizontal="center" vertical="center"/>
      <protection/>
    </xf>
    <xf numFmtId="2" fontId="79" fillId="0" borderId="0" xfId="53" applyNumberFormat="1" applyFont="1" applyAlignment="1">
      <alignment horizontal="center" vertical="center" wrapText="1"/>
      <protection/>
    </xf>
    <xf numFmtId="2" fontId="79" fillId="0" borderId="0" xfId="53" applyNumberFormat="1" applyFont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" fontId="13" fillId="0" borderId="10" xfId="53" applyNumberFormat="1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0" xfId="53" applyAlignment="1">
      <alignment horizontal="center" vertical="center" wrapText="1"/>
      <protection/>
    </xf>
    <xf numFmtId="0" fontId="23" fillId="0" borderId="0" xfId="53" applyFont="1" applyAlignment="1">
      <alignment horizontal="center" vertical="top"/>
      <protection/>
    </xf>
    <xf numFmtId="0" fontId="24" fillId="0" borderId="0" xfId="0" applyFont="1" applyAlignment="1">
      <alignment horizontal="left" vertical="top"/>
    </xf>
    <xf numFmtId="0" fontId="92" fillId="0" borderId="0" xfId="53" applyFont="1" applyAlignment="1">
      <alignment horizontal="center" vertical="top"/>
      <protection/>
    </xf>
    <xf numFmtId="0" fontId="24" fillId="0" borderId="0" xfId="53" applyFont="1" applyAlignment="1">
      <alignment horizontal="center" vertical="top"/>
      <protection/>
    </xf>
    <xf numFmtId="0" fontId="77" fillId="0" borderId="0" xfId="53" applyFont="1" applyAlignment="1">
      <alignment horizontal="center" vertical="top"/>
      <protection/>
    </xf>
    <xf numFmtId="0" fontId="25" fillId="0" borderId="0" xfId="53" applyFont="1" applyAlignment="1">
      <alignment horizontal="center" vertical="top"/>
      <protection/>
    </xf>
    <xf numFmtId="0" fontId="31" fillId="35" borderId="10" xfId="53" applyFont="1" applyFill="1" applyBorder="1" applyAlignment="1">
      <alignment horizontal="center" vertical="center"/>
      <protection/>
    </xf>
    <xf numFmtId="0" fontId="31" fillId="36" borderId="10" xfId="53" applyFont="1" applyFill="1" applyBorder="1" applyAlignment="1">
      <alignment horizontal="center" vertical="center"/>
      <protection/>
    </xf>
    <xf numFmtId="0" fontId="32" fillId="35" borderId="10" xfId="53" applyFont="1" applyFill="1" applyBorder="1" applyAlignment="1">
      <alignment horizontal="center" vertical="center"/>
      <protection/>
    </xf>
    <xf numFmtId="0" fontId="93" fillId="33" borderId="10" xfId="53" applyFont="1" applyFill="1" applyBorder="1" applyAlignment="1">
      <alignment horizontal="center" vertical="center" wrapText="1"/>
      <protection/>
    </xf>
    <xf numFmtId="0" fontId="10" fillId="35" borderId="10" xfId="53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 wrapText="1"/>
    </xf>
    <xf numFmtId="2" fontId="42" fillId="36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50" fillId="0" borderId="10" xfId="53" applyFont="1" applyBorder="1" applyAlignment="1">
      <alignment horizontal="center" vertical="center"/>
      <protection/>
    </xf>
    <xf numFmtId="2" fontId="50" fillId="0" borderId="10" xfId="53" applyNumberFormat="1" applyFont="1" applyBorder="1" applyAlignment="1">
      <alignment horizontal="center" vertical="center"/>
      <protection/>
    </xf>
    <xf numFmtId="0" fontId="51" fillId="0" borderId="10" xfId="53" applyFont="1" applyBorder="1" applyAlignment="1">
      <alignment horizontal="center" vertical="center"/>
      <protection/>
    </xf>
    <xf numFmtId="2" fontId="51" fillId="0" borderId="10" xfId="53" applyNumberFormat="1" applyFont="1" applyBorder="1" applyAlignment="1">
      <alignment horizontal="center" vertical="center"/>
      <protection/>
    </xf>
    <xf numFmtId="1" fontId="51" fillId="0" borderId="10" xfId="53" applyNumberFormat="1" applyFont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2" fontId="42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/>
    </xf>
    <xf numFmtId="2" fontId="28" fillId="0" borderId="0" xfId="53" applyNumberFormat="1" applyFont="1" applyAlignment="1">
      <alignment horizontal="center" vertical="center" wrapText="1"/>
      <protection/>
    </xf>
    <xf numFmtId="0" fontId="98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80" fillId="33" borderId="13" xfId="53" applyFont="1" applyFill="1" applyBorder="1" applyAlignment="1">
      <alignment horizontal="center" vertical="center"/>
      <protection/>
    </xf>
    <xf numFmtId="0" fontId="94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2" fontId="14" fillId="35" borderId="10" xfId="53" applyNumberFormat="1" applyFont="1" applyFill="1" applyBorder="1" applyAlignment="1">
      <alignment horizontal="left" vertical="center" wrapText="1"/>
      <protection/>
    </xf>
    <xf numFmtId="0" fontId="14" fillId="35" borderId="10" xfId="53" applyFont="1" applyFill="1" applyBorder="1" applyAlignment="1">
      <alignment horizontal="center" vertical="center"/>
      <protection/>
    </xf>
    <xf numFmtId="2" fontId="14" fillId="35" borderId="10" xfId="53" applyNumberFormat="1" applyFont="1" applyFill="1" applyBorder="1" applyAlignment="1">
      <alignment horizontal="center" vertical="center"/>
      <protection/>
    </xf>
    <xf numFmtId="1" fontId="14" fillId="35" borderId="10" xfId="53" applyNumberFormat="1" applyFont="1" applyFill="1" applyBorder="1" applyAlignment="1">
      <alignment horizontal="center" vertical="center"/>
      <protection/>
    </xf>
    <xf numFmtId="0" fontId="24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left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91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4" fillId="0" borderId="11" xfId="53" applyFont="1" applyBorder="1" applyAlignment="1">
      <alignment horizontal="center" vertical="center"/>
      <protection/>
    </xf>
    <xf numFmtId="2" fontId="14" fillId="0" borderId="11" xfId="53" applyNumberFormat="1" applyFont="1" applyBorder="1" applyAlignment="1">
      <alignment horizontal="center" vertical="center"/>
      <protection/>
    </xf>
    <xf numFmtId="1" fontId="14" fillId="0" borderId="11" xfId="53" applyNumberFormat="1" applyFont="1" applyBorder="1" applyAlignment="1">
      <alignment horizontal="center" vertical="center"/>
      <protection/>
    </xf>
    <xf numFmtId="1" fontId="13" fillId="0" borderId="11" xfId="53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4" fillId="0" borderId="15" xfId="53" applyFont="1" applyBorder="1" applyAlignment="1">
      <alignment horizontal="center" vertical="center"/>
      <protection/>
    </xf>
    <xf numFmtId="2" fontId="14" fillId="0" borderId="15" xfId="53" applyNumberFormat="1" applyFont="1" applyBorder="1" applyAlignment="1">
      <alignment horizontal="center" vertical="center"/>
      <protection/>
    </xf>
    <xf numFmtId="1" fontId="14" fillId="0" borderId="15" xfId="53" applyNumberFormat="1" applyFont="1" applyBorder="1" applyAlignment="1">
      <alignment horizontal="center" vertical="center"/>
      <protection/>
    </xf>
    <xf numFmtId="1" fontId="13" fillId="0" borderId="16" xfId="53" applyNumberFormat="1" applyFont="1" applyBorder="1" applyAlignment="1">
      <alignment horizontal="center" vertical="center"/>
      <protection/>
    </xf>
    <xf numFmtId="0" fontId="16" fillId="0" borderId="17" xfId="0" applyFont="1" applyFill="1" applyBorder="1" applyAlignment="1">
      <alignment horizontal="center" vertical="center" wrapText="1"/>
    </xf>
    <xf numFmtId="1" fontId="13" fillId="0" borderId="18" xfId="53" applyNumberFormat="1" applyFont="1" applyBorder="1" applyAlignment="1">
      <alignment horizontal="center" vertical="center"/>
      <protection/>
    </xf>
    <xf numFmtId="0" fontId="16" fillId="0" borderId="19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4" fillId="0" borderId="20" xfId="53" applyFont="1" applyBorder="1" applyAlignment="1">
      <alignment horizontal="center" vertical="center"/>
      <protection/>
    </xf>
    <xf numFmtId="2" fontId="14" fillId="0" borderId="20" xfId="53" applyNumberFormat="1" applyFont="1" applyBorder="1" applyAlignment="1">
      <alignment horizontal="center" vertical="center"/>
      <protection/>
    </xf>
    <xf numFmtId="1" fontId="14" fillId="0" borderId="20" xfId="53" applyNumberFormat="1" applyFont="1" applyBorder="1" applyAlignment="1">
      <alignment horizontal="center" vertical="center"/>
      <protection/>
    </xf>
    <xf numFmtId="1" fontId="13" fillId="0" borderId="21" xfId="53" applyNumberFormat="1" applyFont="1" applyBorder="1" applyAlignment="1">
      <alignment horizontal="center" vertical="center"/>
      <protection/>
    </xf>
    <xf numFmtId="0" fontId="69" fillId="0" borderId="10" xfId="0" applyFont="1" applyFill="1" applyBorder="1" applyAlignment="1">
      <alignment horizontal="left" vertical="center" wrapText="1"/>
    </xf>
    <xf numFmtId="2" fontId="14" fillId="0" borderId="0" xfId="53" applyNumberFormat="1" applyFont="1" applyBorder="1" applyAlignment="1">
      <alignment horizontal="center" vertical="center"/>
      <protection/>
    </xf>
    <xf numFmtId="0" fontId="70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center" wrapText="1"/>
    </xf>
    <xf numFmtId="1" fontId="14" fillId="0" borderId="22" xfId="53" applyNumberFormat="1" applyFont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14" fillId="0" borderId="17" xfId="53" applyFont="1" applyBorder="1" applyAlignment="1">
      <alignment horizontal="center" vertical="center"/>
      <protection/>
    </xf>
    <xf numFmtId="2" fontId="14" fillId="0" borderId="18" xfId="53" applyNumberFormat="1" applyFont="1" applyBorder="1" applyAlignment="1">
      <alignment horizontal="center" vertical="center"/>
      <protection/>
    </xf>
    <xf numFmtId="0" fontId="14" fillId="0" borderId="19" xfId="53" applyFont="1" applyBorder="1" applyAlignment="1">
      <alignment horizontal="center" vertical="center"/>
      <protection/>
    </xf>
    <xf numFmtId="2" fontId="14" fillId="0" borderId="21" xfId="53" applyNumberFormat="1" applyFont="1" applyBorder="1" applyAlignment="1">
      <alignment horizontal="center" vertical="center"/>
      <protection/>
    </xf>
    <xf numFmtId="0" fontId="31" fillId="36" borderId="15" xfId="53" applyFont="1" applyFill="1" applyBorder="1" applyAlignment="1">
      <alignment horizontal="center" vertical="center"/>
      <protection/>
    </xf>
    <xf numFmtId="0" fontId="74" fillId="0" borderId="20" xfId="0" applyFont="1" applyFill="1" applyBorder="1" applyAlignment="1">
      <alignment horizontal="left"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horizontal="left" vertical="center" wrapText="1"/>
    </xf>
    <xf numFmtId="1" fontId="14" fillId="0" borderId="24" xfId="53" applyNumberFormat="1" applyFont="1" applyBorder="1" applyAlignment="1">
      <alignment horizontal="center" vertical="center"/>
      <protection/>
    </xf>
    <xf numFmtId="0" fontId="14" fillId="0" borderId="25" xfId="53" applyFont="1" applyBorder="1" applyAlignment="1">
      <alignment horizontal="center" vertical="center"/>
      <protection/>
    </xf>
    <xf numFmtId="2" fontId="14" fillId="0" borderId="26" xfId="53" applyNumberFormat="1" applyFont="1" applyBorder="1" applyAlignment="1">
      <alignment horizontal="center" vertical="center"/>
      <protection/>
    </xf>
    <xf numFmtId="0" fontId="42" fillId="35" borderId="19" xfId="0" applyFont="1" applyFill="1" applyBorder="1" applyAlignment="1">
      <alignment horizontal="center" vertical="center" wrapText="1"/>
    </xf>
    <xf numFmtId="2" fontId="42" fillId="35" borderId="20" xfId="0" applyNumberFormat="1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2" fontId="42" fillId="35" borderId="21" xfId="0" applyNumberFormat="1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2" fontId="14" fillId="0" borderId="28" xfId="53" applyNumberFormat="1" applyFont="1" applyFill="1" applyBorder="1" applyAlignment="1">
      <alignment horizontal="left" vertical="center" wrapText="1"/>
      <protection/>
    </xf>
    <xf numFmtId="0" fontId="14" fillId="0" borderId="29" xfId="53" applyFont="1" applyBorder="1" applyAlignment="1">
      <alignment horizontal="center" vertical="center"/>
      <protection/>
    </xf>
    <xf numFmtId="2" fontId="14" fillId="0" borderId="30" xfId="53" applyNumberFormat="1" applyFont="1" applyBorder="1" applyAlignment="1">
      <alignment horizontal="center" vertical="center"/>
      <protection/>
    </xf>
    <xf numFmtId="1" fontId="14" fillId="0" borderId="30" xfId="53" applyNumberFormat="1" applyFont="1" applyBorder="1" applyAlignment="1">
      <alignment horizontal="center" vertical="center"/>
      <protection/>
    </xf>
    <xf numFmtId="2" fontId="14" fillId="0" borderId="31" xfId="53" applyNumberFormat="1" applyFont="1" applyBorder="1" applyAlignment="1">
      <alignment horizontal="center" vertical="center"/>
      <protection/>
    </xf>
    <xf numFmtId="2" fontId="14" fillId="0" borderId="32" xfId="53" applyNumberFormat="1" applyFont="1" applyBorder="1" applyAlignment="1">
      <alignment horizontal="center" vertical="center"/>
      <protection/>
    </xf>
    <xf numFmtId="2" fontId="14" fillId="0" borderId="33" xfId="53" applyNumberFormat="1" applyFont="1" applyBorder="1" applyAlignment="1">
      <alignment horizontal="center" vertical="center"/>
      <protection/>
    </xf>
    <xf numFmtId="0" fontId="74" fillId="0" borderId="11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70" fillId="0" borderId="34" xfId="0" applyFont="1" applyFill="1" applyBorder="1" applyAlignment="1">
      <alignment horizontal="left" vertical="center" wrapText="1"/>
    </xf>
    <xf numFmtId="1" fontId="14" fillId="0" borderId="35" xfId="53" applyNumberFormat="1" applyFont="1" applyBorder="1" applyAlignment="1">
      <alignment horizontal="center" vertical="center"/>
      <protection/>
    </xf>
    <xf numFmtId="1" fontId="13" fillId="0" borderId="26" xfId="53" applyNumberFormat="1" applyFont="1" applyBorder="1" applyAlignment="1">
      <alignment horizontal="center" vertical="center"/>
      <protection/>
    </xf>
    <xf numFmtId="0" fontId="70" fillId="0" borderId="15" xfId="0" applyFont="1" applyFill="1" applyBorder="1" applyAlignment="1">
      <alignment horizontal="left" vertical="center" wrapText="1"/>
    </xf>
    <xf numFmtId="0" fontId="14" fillId="0" borderId="14" xfId="53" applyFont="1" applyBorder="1" applyAlignment="1">
      <alignment horizontal="center" vertical="center"/>
      <protection/>
    </xf>
    <xf numFmtId="0" fontId="75" fillId="0" borderId="17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14" fillId="0" borderId="25" xfId="53" applyFont="1" applyFill="1" applyBorder="1" applyAlignment="1">
      <alignment horizontal="center" vertical="center"/>
      <protection/>
    </xf>
    <xf numFmtId="2" fontId="14" fillId="0" borderId="11" xfId="53" applyNumberFormat="1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1" fontId="14" fillId="0" borderId="11" xfId="53" applyNumberFormat="1" applyFont="1" applyFill="1" applyBorder="1" applyAlignment="1">
      <alignment horizontal="center" vertical="center"/>
      <protection/>
    </xf>
    <xf numFmtId="2" fontId="14" fillId="0" borderId="26" xfId="53" applyNumberFormat="1" applyFont="1" applyFill="1" applyBorder="1" applyAlignment="1">
      <alignment horizontal="center" vertical="center"/>
      <protection/>
    </xf>
    <xf numFmtId="1" fontId="14" fillId="0" borderId="35" xfId="53" applyNumberFormat="1" applyFont="1" applyFill="1" applyBorder="1" applyAlignment="1">
      <alignment horizontal="center" vertical="center"/>
      <protection/>
    </xf>
    <xf numFmtId="1" fontId="13" fillId="0" borderId="26" xfId="53" applyNumberFormat="1" applyFont="1" applyFill="1" applyBorder="1" applyAlignment="1">
      <alignment horizontal="center" vertical="center"/>
      <protection/>
    </xf>
    <xf numFmtId="0" fontId="14" fillId="0" borderId="17" xfId="53" applyFont="1" applyFill="1" applyBorder="1" applyAlignment="1">
      <alignment horizontal="center" vertical="center"/>
      <protection/>
    </xf>
    <xf numFmtId="2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2" fontId="14" fillId="0" borderId="18" xfId="53" applyNumberFormat="1" applyFont="1" applyFill="1" applyBorder="1" applyAlignment="1">
      <alignment horizontal="center" vertical="center"/>
      <protection/>
    </xf>
    <xf numFmtId="1" fontId="14" fillId="0" borderId="22" xfId="53" applyNumberFormat="1" applyFont="1" applyFill="1" applyBorder="1" applyAlignment="1">
      <alignment horizontal="center" vertical="center"/>
      <protection/>
    </xf>
    <xf numFmtId="1" fontId="13" fillId="0" borderId="18" xfId="53" applyNumberFormat="1" applyFont="1" applyFill="1" applyBorder="1" applyAlignment="1">
      <alignment horizontal="center" vertical="center"/>
      <protection/>
    </xf>
    <xf numFmtId="2" fontId="14" fillId="0" borderId="12" xfId="53" applyNumberFormat="1" applyFont="1" applyFill="1" applyBorder="1" applyAlignment="1">
      <alignment horizontal="center" vertical="center"/>
      <protection/>
    </xf>
    <xf numFmtId="0" fontId="75" fillId="0" borderId="17" xfId="0" applyFont="1" applyFill="1" applyBorder="1" applyAlignment="1">
      <alignment horizontal="center" vertical="center" wrapText="1"/>
    </xf>
    <xf numFmtId="0" fontId="90" fillId="0" borderId="0" xfId="53" applyFont="1" applyBorder="1" applyAlignment="1">
      <alignment horizontal="center" vertical="center"/>
      <protection/>
    </xf>
    <xf numFmtId="0" fontId="20" fillId="0" borderId="36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79" fillId="0" borderId="37" xfId="53" applyFont="1" applyBorder="1" applyAlignment="1">
      <alignment horizontal="center" vertical="center"/>
      <protection/>
    </xf>
    <xf numFmtId="0" fontId="17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91" fillId="0" borderId="39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70" fillId="0" borderId="39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14" fillId="0" borderId="39" xfId="53" applyFont="1" applyBorder="1" applyAlignment="1">
      <alignment horizontal="center" vertical="center"/>
      <protection/>
    </xf>
    <xf numFmtId="2" fontId="14" fillId="0" borderId="39" xfId="53" applyNumberFormat="1" applyFont="1" applyBorder="1" applyAlignment="1">
      <alignment horizontal="center" vertical="center"/>
      <protection/>
    </xf>
    <xf numFmtId="1" fontId="14" fillId="0" borderId="39" xfId="53" applyNumberFormat="1" applyFont="1" applyBorder="1" applyAlignment="1">
      <alignment horizontal="center" vertical="center"/>
      <protection/>
    </xf>
    <xf numFmtId="1" fontId="13" fillId="0" borderId="40" xfId="53" applyNumberFormat="1" applyFont="1" applyBorder="1" applyAlignment="1">
      <alignment horizontal="center" vertical="center"/>
      <protection/>
    </xf>
    <xf numFmtId="0" fontId="20" fillId="0" borderId="34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14" fillId="0" borderId="42" xfId="53" applyFont="1" applyBorder="1" applyAlignment="1">
      <alignment horizontal="center" vertical="center"/>
      <protection/>
    </xf>
    <xf numFmtId="2" fontId="14" fillId="0" borderId="42" xfId="53" applyNumberFormat="1" applyFont="1" applyBorder="1" applyAlignment="1">
      <alignment horizontal="center" vertical="center"/>
      <protection/>
    </xf>
    <xf numFmtId="1" fontId="14" fillId="0" borderId="42" xfId="53" applyNumberFormat="1" applyFont="1" applyBorder="1" applyAlignment="1">
      <alignment horizontal="center" vertical="center"/>
      <protection/>
    </xf>
    <xf numFmtId="1" fontId="13" fillId="0" borderId="43" xfId="53" applyNumberFormat="1" applyFont="1" applyBorder="1" applyAlignment="1">
      <alignment horizontal="center" vertical="center"/>
      <protection/>
    </xf>
    <xf numFmtId="0" fontId="20" fillId="0" borderId="44" xfId="0" applyFont="1" applyFill="1" applyBorder="1" applyAlignment="1">
      <alignment horizontal="left" vertical="center" wrapText="1"/>
    </xf>
    <xf numFmtId="0" fontId="14" fillId="0" borderId="38" xfId="53" applyFont="1" applyBorder="1" applyAlignment="1">
      <alignment horizontal="center" vertical="center"/>
      <protection/>
    </xf>
    <xf numFmtId="0" fontId="95" fillId="0" borderId="11" xfId="0" applyFont="1" applyFill="1" applyBorder="1" applyAlignment="1">
      <alignment horizontal="left" vertical="center" wrapText="1"/>
    </xf>
    <xf numFmtId="0" fontId="106" fillId="0" borderId="10" xfId="0" applyFont="1" applyFill="1" applyBorder="1" applyAlignment="1">
      <alignment horizontal="left" vertical="center" wrapText="1"/>
    </xf>
    <xf numFmtId="1" fontId="50" fillId="0" borderId="10" xfId="53" applyNumberFormat="1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54" fillId="0" borderId="10" xfId="53" applyFont="1" applyFill="1" applyBorder="1" applyAlignment="1">
      <alignment horizontal="center" vertical="center" wrapText="1"/>
      <protection/>
    </xf>
    <xf numFmtId="2" fontId="51" fillId="0" borderId="10" xfId="53" applyNumberFormat="1" applyFont="1" applyFill="1" applyBorder="1" applyAlignment="1">
      <alignment horizontal="left" vertical="center" wrapText="1"/>
      <protection/>
    </xf>
    <xf numFmtId="2" fontId="50" fillId="0" borderId="10" xfId="53" applyNumberFormat="1" applyFont="1" applyFill="1" applyBorder="1" applyAlignment="1">
      <alignment horizontal="left" vertical="center" wrapText="1"/>
      <protection/>
    </xf>
    <xf numFmtId="2" fontId="109" fillId="0" borderId="10" xfId="53" applyNumberFormat="1" applyFont="1" applyFill="1" applyBorder="1" applyAlignment="1">
      <alignment horizontal="left" vertical="center" wrapText="1"/>
      <protection/>
    </xf>
    <xf numFmtId="2" fontId="64" fillId="0" borderId="10" xfId="53" applyNumberFormat="1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69" fillId="0" borderId="10" xfId="53" applyFont="1" applyFill="1" applyBorder="1" applyAlignment="1">
      <alignment horizontal="left" vertical="center" wrapText="1"/>
      <protection/>
    </xf>
    <xf numFmtId="0" fontId="110" fillId="0" borderId="10" xfId="0" applyFont="1" applyFill="1" applyBorder="1" applyAlignment="1">
      <alignment horizontal="left" vertical="center" wrapText="1"/>
    </xf>
    <xf numFmtId="0" fontId="111" fillId="0" borderId="10" xfId="0" applyFont="1" applyFill="1" applyBorder="1" applyAlignment="1">
      <alignment horizontal="left" vertical="center" wrapText="1"/>
    </xf>
    <xf numFmtId="0" fontId="32" fillId="0" borderId="10" xfId="53" applyFont="1" applyFill="1" applyBorder="1" applyAlignment="1">
      <alignment horizontal="center" vertical="center"/>
      <protection/>
    </xf>
    <xf numFmtId="0" fontId="16" fillId="33" borderId="30" xfId="0" applyFont="1" applyFill="1" applyBorder="1" applyAlignment="1">
      <alignment horizontal="center" vertical="center" wrapText="1"/>
    </xf>
    <xf numFmtId="0" fontId="91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2" fontId="14" fillId="0" borderId="45" xfId="53" applyNumberFormat="1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0" fillId="33" borderId="10" xfId="53" applyFont="1" applyFill="1" applyBorder="1" applyAlignment="1">
      <alignment horizontal="center" vertical="center" wrapText="1"/>
      <protection/>
    </xf>
    <xf numFmtId="0" fontId="80" fillId="33" borderId="10" xfId="0" applyFont="1" applyFill="1" applyBorder="1" applyAlignment="1">
      <alignment horizontal="center" vertical="center" wrapText="1"/>
    </xf>
    <xf numFmtId="0" fontId="101" fillId="33" borderId="10" xfId="53" applyFont="1" applyFill="1" applyBorder="1" applyAlignment="1">
      <alignment horizontal="center" vertical="center" wrapText="1"/>
      <protection/>
    </xf>
    <xf numFmtId="0" fontId="10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89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2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01" fillId="33" borderId="10" xfId="0" applyFont="1" applyFill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8" fillId="36" borderId="10" xfId="53" applyFont="1" applyFill="1" applyBorder="1" applyAlignment="1">
      <alignment horizontal="center" vertical="center" wrapText="1"/>
      <protection/>
    </xf>
    <xf numFmtId="0" fontId="23" fillId="36" borderId="10" xfId="0" applyFont="1" applyFill="1" applyBorder="1" applyAlignment="1">
      <alignment horizontal="center" vertical="center" wrapText="1"/>
    </xf>
    <xf numFmtId="0" fontId="45" fillId="36" borderId="10" xfId="53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right" vertical="center" wrapText="1"/>
    </xf>
    <xf numFmtId="0" fontId="7" fillId="36" borderId="10" xfId="53" applyFont="1" applyFill="1" applyBorder="1" applyAlignment="1">
      <alignment horizontal="center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center" vertical="top" wrapText="1"/>
      <protection/>
    </xf>
    <xf numFmtId="0" fontId="11" fillId="0" borderId="0" xfId="53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14" fontId="100" fillId="0" borderId="0" xfId="0" applyNumberFormat="1" applyFont="1" applyAlignment="1">
      <alignment horizontal="center" vertical="center" wrapText="1"/>
    </xf>
    <xf numFmtId="0" fontId="100" fillId="0" borderId="0" xfId="53" applyFont="1" applyFill="1" applyBorder="1" applyAlignment="1">
      <alignment horizontal="center" vertical="center" wrapText="1"/>
      <protection/>
    </xf>
    <xf numFmtId="0" fontId="48" fillId="33" borderId="12" xfId="0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14" fillId="0" borderId="12" xfId="53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12" xfId="53" applyFont="1" applyBorder="1" applyAlignment="1">
      <alignment horizontal="center" vertical="center" wrapText="1"/>
      <protection/>
    </xf>
    <xf numFmtId="0" fontId="5" fillId="36" borderId="10" xfId="53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39" fillId="36" borderId="10" xfId="53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0" fillId="36" borderId="10" xfId="53" applyFont="1" applyFill="1" applyBorder="1" applyAlignment="1">
      <alignment horizontal="center" vertical="center" wrapText="1"/>
      <protection/>
    </xf>
    <xf numFmtId="0" fontId="31" fillId="35" borderId="10" xfId="53" applyFont="1" applyFill="1" applyBorder="1" applyAlignment="1">
      <alignment horizontal="center" vertical="center" wrapText="1"/>
      <protection/>
    </xf>
    <xf numFmtId="0" fontId="31" fillId="35" borderId="10" xfId="0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33" fillId="36" borderId="10" xfId="53" applyFont="1" applyFill="1" applyBorder="1" applyAlignment="1">
      <alignment horizontal="center" vertical="center" wrapText="1"/>
      <protection/>
    </xf>
    <xf numFmtId="0" fontId="40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6" fillId="0" borderId="0" xfId="53" applyFont="1" applyAlignment="1">
      <alignment horizontal="center" vertical="top" wrapText="1"/>
      <protection/>
    </xf>
    <xf numFmtId="0" fontId="27" fillId="0" borderId="0" xfId="0" applyFont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1" fillId="36" borderId="10" xfId="53" applyFont="1" applyFill="1" applyBorder="1" applyAlignment="1">
      <alignment horizontal="center" vertical="center" wrapText="1"/>
      <protection/>
    </xf>
    <xf numFmtId="0" fontId="31" fillId="36" borderId="10" xfId="0" applyFont="1" applyFill="1" applyBorder="1" applyAlignment="1">
      <alignment horizontal="center" vertical="center" wrapText="1"/>
    </xf>
    <xf numFmtId="0" fontId="10" fillId="35" borderId="10" xfId="53" applyFont="1" applyFill="1" applyBorder="1" applyAlignment="1">
      <alignment horizontal="center" vertical="center" wrapText="1"/>
      <protection/>
    </xf>
    <xf numFmtId="0" fontId="31" fillId="35" borderId="10" xfId="0" applyFont="1" applyFill="1" applyBorder="1" applyAlignment="1">
      <alignment horizontal="center" vertical="top" wrapText="1"/>
    </xf>
    <xf numFmtId="0" fontId="5" fillId="35" borderId="10" xfId="53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9" fillId="35" borderId="10" xfId="53" applyFont="1" applyFill="1" applyBorder="1" applyAlignment="1">
      <alignment horizontal="center" vertical="center" wrapText="1"/>
      <protection/>
    </xf>
    <xf numFmtId="0" fontId="41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38" fillId="35" borderId="10" xfId="53" applyFont="1" applyFill="1" applyBorder="1" applyAlignment="1">
      <alignment horizontal="center" vertical="center" wrapText="1"/>
      <protection/>
    </xf>
    <xf numFmtId="0" fontId="23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3" fillId="35" borderId="10" xfId="53" applyFont="1" applyFill="1" applyBorder="1" applyAlignment="1">
      <alignment horizontal="center" vertical="center" wrapText="1"/>
      <protection/>
    </xf>
    <xf numFmtId="0" fontId="40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32" fillId="35" borderId="10" xfId="53" applyFont="1" applyFill="1" applyBorder="1" applyAlignment="1">
      <alignment horizontal="center" vertical="center" wrapText="1"/>
      <protection/>
    </xf>
    <xf numFmtId="0" fontId="10" fillId="35" borderId="12" xfId="53" applyFont="1" applyFill="1" applyBorder="1" applyAlignment="1">
      <alignment horizontal="center" vertical="center" wrapText="1"/>
      <protection/>
    </xf>
    <xf numFmtId="0" fontId="0" fillId="35" borderId="46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50" fillId="0" borderId="12" xfId="53" applyFont="1" applyBorder="1" applyAlignment="1">
      <alignment horizontal="center" vertical="center" wrapText="1"/>
      <protection/>
    </xf>
    <xf numFmtId="0" fontId="55" fillId="0" borderId="22" xfId="0" applyFont="1" applyBorder="1" applyAlignment="1">
      <alignment horizontal="center" vertical="center" wrapText="1"/>
    </xf>
    <xf numFmtId="0" fontId="7" fillId="35" borderId="10" xfId="53" applyFont="1" applyFill="1" applyBorder="1" applyAlignment="1">
      <alignment horizontal="center" vertical="center" wrapText="1"/>
      <protection/>
    </xf>
    <xf numFmtId="0" fontId="9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5" fillId="35" borderId="10" xfId="53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80" fillId="33" borderId="13" xfId="53" applyFont="1" applyFill="1" applyBorder="1" applyAlignment="1">
      <alignment horizontal="center" vertical="center" wrapText="1"/>
      <protection/>
    </xf>
    <xf numFmtId="0" fontId="80" fillId="33" borderId="13" xfId="0" applyFont="1" applyFill="1" applyBorder="1" applyAlignment="1">
      <alignment horizontal="center" vertical="center" wrapText="1"/>
    </xf>
    <xf numFmtId="0" fontId="11" fillId="33" borderId="13" xfId="53" applyFont="1" applyFill="1" applyBorder="1" applyAlignment="1">
      <alignment horizontal="center" vertical="center" wrapText="1"/>
      <protection/>
    </xf>
    <xf numFmtId="0" fontId="10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right" vertical="center" wrapText="1"/>
    </xf>
    <xf numFmtId="0" fontId="89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2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38" fillId="0" borderId="10" xfId="5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53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10" xfId="53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36" borderId="14" xfId="53" applyFont="1" applyFill="1" applyBorder="1" applyAlignment="1">
      <alignment horizontal="center" vertical="center" wrapText="1"/>
      <protection/>
    </xf>
    <xf numFmtId="0" fontId="10" fillId="36" borderId="15" xfId="53" applyFont="1" applyFill="1" applyBorder="1" applyAlignment="1">
      <alignment horizontal="center" vertical="center" wrapText="1"/>
      <protection/>
    </xf>
    <xf numFmtId="0" fontId="31" fillId="36" borderId="15" xfId="53" applyFont="1" applyFill="1" applyBorder="1" applyAlignment="1">
      <alignment horizontal="center" vertical="center" wrapText="1"/>
      <protection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6" xfId="53" applyFont="1" applyFill="1" applyBorder="1" applyAlignment="1">
      <alignment horizontal="center" vertical="center" wrapText="1"/>
      <protection/>
    </xf>
    <xf numFmtId="0" fontId="31" fillId="35" borderId="17" xfId="53" applyFont="1" applyFill="1" applyBorder="1" applyAlignment="1">
      <alignment horizontal="center" vertical="center" wrapText="1"/>
      <protection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8" fillId="35" borderId="17" xfId="53" applyFont="1" applyFill="1" applyBorder="1" applyAlignment="1">
      <alignment horizontal="center" vertical="center" wrapText="1"/>
      <protection/>
    </xf>
    <xf numFmtId="0" fontId="23" fillId="35" borderId="17" xfId="0" applyFont="1" applyFill="1" applyBorder="1" applyAlignment="1">
      <alignment horizontal="center" vertical="center" wrapText="1"/>
    </xf>
    <xf numFmtId="0" fontId="29" fillId="35" borderId="17" xfId="0" applyFont="1" applyFill="1" applyBorder="1" applyAlignment="1">
      <alignment horizontal="center" vertical="center" wrapText="1"/>
    </xf>
    <xf numFmtId="0" fontId="39" fillId="35" borderId="12" xfId="53" applyFont="1" applyFill="1" applyBorder="1" applyAlignment="1">
      <alignment horizontal="center" vertical="center" wrapText="1"/>
      <protection/>
    </xf>
    <xf numFmtId="0" fontId="41" fillId="35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0" fillId="35" borderId="14" xfId="53" applyFont="1" applyFill="1" applyBorder="1" applyAlignment="1">
      <alignment horizontal="center" vertical="center" wrapText="1"/>
      <protection/>
    </xf>
    <xf numFmtId="0" fontId="10" fillId="35" borderId="15" xfId="53" applyFont="1" applyFill="1" applyBorder="1" applyAlignment="1">
      <alignment horizontal="center" vertical="center" wrapText="1"/>
      <protection/>
    </xf>
    <xf numFmtId="0" fontId="10" fillId="35" borderId="16" xfId="53" applyFont="1" applyFill="1" applyBorder="1" applyAlignment="1">
      <alignment horizontal="center" vertical="center" wrapText="1"/>
      <protection/>
    </xf>
    <xf numFmtId="0" fontId="39" fillId="35" borderId="22" xfId="53" applyFont="1" applyFill="1" applyBorder="1" applyAlignment="1">
      <alignment horizontal="center" vertical="center" wrapText="1"/>
      <protection/>
    </xf>
    <xf numFmtId="0" fontId="41" fillId="35" borderId="22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39" fillId="35" borderId="18" xfId="53" applyFont="1" applyFill="1" applyBorder="1" applyAlignment="1">
      <alignment horizontal="center" vertical="center" wrapText="1"/>
      <protection/>
    </xf>
    <xf numFmtId="0" fontId="41" fillId="35" borderId="18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32" fillId="35" borderId="17" xfId="53" applyFont="1" applyFill="1" applyBorder="1" applyAlignment="1">
      <alignment horizontal="center" vertical="center" wrapText="1"/>
      <protection/>
    </xf>
    <xf numFmtId="0" fontId="32" fillId="35" borderId="18" xfId="53" applyFont="1" applyFill="1" applyBorder="1" applyAlignment="1">
      <alignment horizontal="center" vertical="center" wrapText="1"/>
      <protection/>
    </xf>
    <xf numFmtId="0" fontId="39" fillId="35" borderId="28" xfId="53" applyFont="1" applyFill="1" applyBorder="1" applyAlignment="1">
      <alignment horizontal="center" vertical="center" wrapText="1"/>
      <protection/>
    </xf>
    <xf numFmtId="0" fontId="39" fillId="35" borderId="45" xfId="53" applyFont="1" applyFill="1" applyBorder="1" applyAlignment="1">
      <alignment horizontal="center" vertical="center" wrapText="1"/>
      <protection/>
    </xf>
    <xf numFmtId="0" fontId="39" fillId="35" borderId="34" xfId="53" applyFont="1" applyFill="1" applyBorder="1" applyAlignment="1">
      <alignment horizontal="center" vertical="center" wrapText="1"/>
      <protection/>
    </xf>
    <xf numFmtId="0" fontId="58" fillId="33" borderId="45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14" fillId="0" borderId="44" xfId="53" applyFont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1" fillId="36" borderId="51" xfId="53" applyFont="1" applyFill="1" applyBorder="1" applyAlignment="1">
      <alignment horizontal="center" vertical="center" wrapText="1"/>
      <protection/>
    </xf>
    <xf numFmtId="0" fontId="31" fillId="36" borderId="52" xfId="53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2" fontId="13" fillId="0" borderId="54" xfId="53" applyNumberFormat="1" applyFont="1" applyBorder="1" applyAlignment="1">
      <alignment horizontal="center" vertical="center" wrapText="1"/>
      <protection/>
    </xf>
    <xf numFmtId="2" fontId="0" fillId="0" borderId="31" xfId="0" applyNumberForma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0" fontId="30" fillId="35" borderId="20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39" fillId="35" borderId="15" xfId="53" applyFont="1" applyFill="1" applyBorder="1" applyAlignment="1">
      <alignment horizontal="center" vertical="center" wrapText="1"/>
      <protection/>
    </xf>
    <xf numFmtId="0" fontId="10" fillId="35" borderId="17" xfId="53" applyFont="1" applyFill="1" applyBorder="1" applyAlignment="1">
      <alignment horizontal="center" vertical="center" wrapText="1"/>
      <protection/>
    </xf>
    <xf numFmtId="0" fontId="16" fillId="0" borderId="5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9" fillId="35" borderId="51" xfId="53" applyFont="1" applyFill="1" applyBorder="1" applyAlignment="1">
      <alignment horizontal="center" vertical="center" wrapText="1"/>
      <protection/>
    </xf>
    <xf numFmtId="0" fontId="39" fillId="35" borderId="44" xfId="53" applyFont="1" applyFill="1" applyBorder="1" applyAlignment="1">
      <alignment horizontal="center" vertical="center" wrapText="1"/>
      <protection/>
    </xf>
    <xf numFmtId="1" fontId="13" fillId="0" borderId="56" xfId="53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2" fontId="13" fillId="0" borderId="51" xfId="53" applyNumberFormat="1" applyFont="1" applyBorder="1" applyAlignment="1">
      <alignment horizontal="center" vertical="center" wrapText="1"/>
      <protection/>
    </xf>
    <xf numFmtId="2" fontId="0" fillId="0" borderId="45" xfId="0" applyNumberForma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1" fontId="13" fillId="0" borderId="57" xfId="53" applyNumberFormat="1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3" fillId="35" borderId="13" xfId="53" applyFont="1" applyFill="1" applyBorder="1" applyAlignment="1">
      <alignment horizontal="center" vertical="center" wrapText="1"/>
      <protection/>
    </xf>
    <xf numFmtId="0" fontId="31" fillId="35" borderId="45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9" fillId="35" borderId="57" xfId="53" applyFont="1" applyFill="1" applyBorder="1" applyAlignment="1">
      <alignment horizontal="center" vertical="center" wrapText="1"/>
      <protection/>
    </xf>
    <xf numFmtId="0" fontId="39" fillId="35" borderId="37" xfId="53" applyFont="1" applyFill="1" applyBorder="1" applyAlignment="1">
      <alignment horizontal="center" vertical="center" wrapText="1"/>
      <protection/>
    </xf>
    <xf numFmtId="0" fontId="39" fillId="35" borderId="58" xfId="53" applyFont="1" applyFill="1" applyBorder="1" applyAlignment="1">
      <alignment horizontal="center" vertical="center" wrapText="1"/>
      <protection/>
    </xf>
    <xf numFmtId="0" fontId="10" fillId="35" borderId="46" xfId="53" applyFont="1" applyFill="1" applyBorder="1" applyAlignment="1">
      <alignment horizontal="center" vertical="center" wrapText="1"/>
      <protection/>
    </xf>
    <xf numFmtId="0" fontId="34" fillId="35" borderId="10" xfId="53" applyFont="1" applyFill="1" applyBorder="1" applyAlignment="1">
      <alignment horizontal="center" vertical="center" wrapText="1"/>
      <protection/>
    </xf>
    <xf numFmtId="0" fontId="33" fillId="35" borderId="10" xfId="0" applyFont="1" applyFill="1" applyBorder="1" applyAlignment="1">
      <alignment horizontal="center" vertical="top" wrapText="1"/>
    </xf>
    <xf numFmtId="0" fontId="48" fillId="35" borderId="12" xfId="0" applyFont="1" applyFill="1" applyBorder="1" applyAlignment="1">
      <alignment horizontal="center" vertical="center" wrapText="1"/>
    </xf>
    <xf numFmtId="0" fontId="49" fillId="35" borderId="46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3" fillId="35" borderId="12" xfId="0" applyFont="1" applyFill="1" applyBorder="1" applyAlignment="1">
      <alignment horizontal="center" vertical="center" wrapText="1"/>
    </xf>
    <xf numFmtId="0" fontId="42" fillId="35" borderId="1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10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1" fontId="50" fillId="0" borderId="12" xfId="53" applyNumberFormat="1" applyFont="1" applyBorder="1" applyAlignment="1">
      <alignment horizontal="center" vertical="center" wrapText="1"/>
      <protection/>
    </xf>
    <xf numFmtId="0" fontId="112" fillId="0" borderId="12" xfId="0" applyFont="1" applyFill="1" applyBorder="1" applyAlignment="1">
      <alignment horizontal="center" vertical="center" wrapText="1"/>
    </xf>
    <xf numFmtId="0" fontId="107" fillId="0" borderId="46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1" fontId="13" fillId="0" borderId="30" xfId="53" applyNumberFormat="1" applyFont="1" applyBorder="1" applyAlignment="1">
      <alignment horizontal="center" vertical="center" wrapText="1"/>
      <protection/>
    </xf>
    <xf numFmtId="2" fontId="13" fillId="0" borderId="31" xfId="53" applyNumberFormat="1" applyFont="1" applyBorder="1" applyAlignment="1">
      <alignment horizontal="center" vertical="center" wrapText="1"/>
      <protection/>
    </xf>
    <xf numFmtId="1" fontId="13" fillId="0" borderId="37" xfId="53" applyNumberFormat="1" applyFont="1" applyBorder="1" applyAlignment="1">
      <alignment horizontal="center" vertical="center" wrapText="1"/>
      <protection/>
    </xf>
    <xf numFmtId="0" fontId="70" fillId="0" borderId="30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390525</xdr:rowOff>
    </xdr:from>
    <xdr:to>
      <xdr:col>2</xdr:col>
      <xdr:colOff>1952625</xdr:colOff>
      <xdr:row>3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90525"/>
          <a:ext cx="2790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1428750</xdr:colOff>
      <xdr:row>0</xdr:row>
      <xdr:rowOff>619125</xdr:rowOff>
    </xdr:from>
    <xdr:to>
      <xdr:col>7</xdr:col>
      <xdr:colOff>104775</xdr:colOff>
      <xdr:row>2</xdr:row>
      <xdr:rowOff>266700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619125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647700</xdr:rowOff>
    </xdr:from>
    <xdr:to>
      <xdr:col>7</xdr:col>
      <xdr:colOff>1266825</xdr:colOff>
      <xdr:row>2</xdr:row>
      <xdr:rowOff>295275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0425" y="64770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1400175</xdr:colOff>
      <xdr:row>0</xdr:row>
      <xdr:rowOff>628650</xdr:rowOff>
    </xdr:from>
    <xdr:to>
      <xdr:col>8</xdr:col>
      <xdr:colOff>1762125</xdr:colOff>
      <xdr:row>2</xdr:row>
      <xdr:rowOff>276225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44375" y="628650"/>
          <a:ext cx="2314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438150</xdr:rowOff>
    </xdr:from>
    <xdr:to>
      <xdr:col>2</xdr:col>
      <xdr:colOff>1771650</xdr:colOff>
      <xdr:row>3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8150"/>
          <a:ext cx="2790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1428750</xdr:colOff>
      <xdr:row>0</xdr:row>
      <xdr:rowOff>619125</xdr:rowOff>
    </xdr:from>
    <xdr:to>
      <xdr:col>7</xdr:col>
      <xdr:colOff>104775</xdr:colOff>
      <xdr:row>2</xdr:row>
      <xdr:rowOff>266700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619125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647700</xdr:rowOff>
    </xdr:from>
    <xdr:to>
      <xdr:col>7</xdr:col>
      <xdr:colOff>1266825</xdr:colOff>
      <xdr:row>2</xdr:row>
      <xdr:rowOff>295275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87075" y="64770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1400175</xdr:colOff>
      <xdr:row>0</xdr:row>
      <xdr:rowOff>628650</xdr:rowOff>
    </xdr:from>
    <xdr:to>
      <xdr:col>8</xdr:col>
      <xdr:colOff>1762125</xdr:colOff>
      <xdr:row>2</xdr:row>
      <xdr:rowOff>276225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11025" y="628650"/>
          <a:ext cx="2314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29</xdr:row>
      <xdr:rowOff>209550</xdr:rowOff>
    </xdr:from>
    <xdr:to>
      <xdr:col>14</xdr:col>
      <xdr:colOff>552450</xdr:colOff>
      <xdr:row>30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231600" y="20421600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788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648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28</xdr:row>
      <xdr:rowOff>209550</xdr:rowOff>
    </xdr:from>
    <xdr:to>
      <xdr:col>14</xdr:col>
      <xdr:colOff>552450</xdr:colOff>
      <xdr:row>29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231600" y="20297775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788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648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22</xdr:row>
      <xdr:rowOff>209550</xdr:rowOff>
    </xdr:from>
    <xdr:to>
      <xdr:col>14</xdr:col>
      <xdr:colOff>552450</xdr:colOff>
      <xdr:row>23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0" y="18945225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2650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32</xdr:row>
      <xdr:rowOff>209550</xdr:rowOff>
    </xdr:from>
    <xdr:to>
      <xdr:col>14</xdr:col>
      <xdr:colOff>552450</xdr:colOff>
      <xdr:row>33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584025" y="41243250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35775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31275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17275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819150</xdr:colOff>
      <xdr:row>25</xdr:row>
      <xdr:rowOff>209550</xdr:rowOff>
    </xdr:from>
    <xdr:to>
      <xdr:col>18</xdr:col>
      <xdr:colOff>552450</xdr:colOff>
      <xdr:row>26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784800" y="25774650"/>
          <a:ext cx="37909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781050</xdr:colOff>
      <xdr:row>0</xdr:row>
      <xdr:rowOff>647700</xdr:rowOff>
    </xdr:from>
    <xdr:to>
      <xdr:col>12</xdr:col>
      <xdr:colOff>1228725</xdr:colOff>
      <xdr:row>4</xdr:row>
      <xdr:rowOff>66675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336500" y="647700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0</xdr:row>
      <xdr:rowOff>352425</xdr:rowOff>
    </xdr:from>
    <xdr:to>
      <xdr:col>14</xdr:col>
      <xdr:colOff>1066800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54630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0</xdr:row>
      <xdr:rowOff>400050</xdr:rowOff>
    </xdr:from>
    <xdr:to>
      <xdr:col>17</xdr:col>
      <xdr:colOff>1285875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118050" y="400050"/>
          <a:ext cx="38385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50</xdr:row>
      <xdr:rowOff>209550</xdr:rowOff>
    </xdr:from>
    <xdr:to>
      <xdr:col>14</xdr:col>
      <xdr:colOff>552450</xdr:colOff>
      <xdr:row>51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0225" y="54330600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11975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707475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93475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23</xdr:row>
      <xdr:rowOff>209550</xdr:rowOff>
    </xdr:from>
    <xdr:to>
      <xdr:col>16</xdr:col>
      <xdr:colOff>476250</xdr:colOff>
      <xdr:row>24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327100" y="20240625"/>
          <a:ext cx="3724275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2057400</xdr:colOff>
      <xdr:row>0</xdr:row>
      <xdr:rowOff>533400</xdr:rowOff>
    </xdr:from>
    <xdr:to>
      <xdr:col>9</xdr:col>
      <xdr:colOff>952500</xdr:colOff>
      <xdr:row>3</xdr:row>
      <xdr:rowOff>371475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212050" y="533400"/>
          <a:ext cx="17907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0</xdr:row>
      <xdr:rowOff>323850</xdr:rowOff>
    </xdr:from>
    <xdr:to>
      <xdr:col>12</xdr:col>
      <xdr:colOff>171450</xdr:colOff>
      <xdr:row>3</xdr:row>
      <xdr:rowOff>361950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459950" y="323850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628650</xdr:colOff>
      <xdr:row>0</xdr:row>
      <xdr:rowOff>371475</xdr:rowOff>
    </xdr:from>
    <xdr:to>
      <xdr:col>15</xdr:col>
      <xdr:colOff>819150</xdr:colOff>
      <xdr:row>2</xdr:row>
      <xdr:rowOff>447675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050750" y="371475"/>
          <a:ext cx="3819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23</xdr:row>
      <xdr:rowOff>209550</xdr:rowOff>
    </xdr:from>
    <xdr:to>
      <xdr:col>14</xdr:col>
      <xdr:colOff>552450</xdr:colOff>
      <xdr:row>24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17300" y="19812000"/>
          <a:ext cx="31051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104775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78850" y="352425"/>
          <a:ext cx="21240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571500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50550" y="400050"/>
          <a:ext cx="3790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390525</xdr:rowOff>
    </xdr:from>
    <xdr:to>
      <xdr:col>2</xdr:col>
      <xdr:colOff>1952625</xdr:colOff>
      <xdr:row>3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90525"/>
          <a:ext cx="2790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1428750</xdr:colOff>
      <xdr:row>0</xdr:row>
      <xdr:rowOff>619125</xdr:rowOff>
    </xdr:from>
    <xdr:to>
      <xdr:col>7</xdr:col>
      <xdr:colOff>104775</xdr:colOff>
      <xdr:row>2</xdr:row>
      <xdr:rowOff>266700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619125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647700</xdr:rowOff>
    </xdr:from>
    <xdr:to>
      <xdr:col>7</xdr:col>
      <xdr:colOff>1266825</xdr:colOff>
      <xdr:row>2</xdr:row>
      <xdr:rowOff>295275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87075" y="64770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1400175</xdr:colOff>
      <xdr:row>0</xdr:row>
      <xdr:rowOff>628650</xdr:rowOff>
    </xdr:from>
    <xdr:to>
      <xdr:col>8</xdr:col>
      <xdr:colOff>1762125</xdr:colOff>
      <xdr:row>2</xdr:row>
      <xdr:rowOff>276225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11025" y="628650"/>
          <a:ext cx="2314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33</xdr:row>
      <xdr:rowOff>209550</xdr:rowOff>
    </xdr:from>
    <xdr:to>
      <xdr:col>14</xdr:col>
      <xdr:colOff>552450</xdr:colOff>
      <xdr:row>34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584025" y="42814875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0</xdr:row>
      <xdr:rowOff>323850</xdr:rowOff>
    </xdr:from>
    <xdr:to>
      <xdr:col>4</xdr:col>
      <xdr:colOff>257175</xdr:colOff>
      <xdr:row>4</xdr:row>
      <xdr:rowOff>152400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323850"/>
          <a:ext cx="45624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35775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31275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17275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29</xdr:row>
      <xdr:rowOff>209550</xdr:rowOff>
    </xdr:from>
    <xdr:to>
      <xdr:col>14</xdr:col>
      <xdr:colOff>552450</xdr:colOff>
      <xdr:row>30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231600" y="20269200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788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648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26</xdr:row>
      <xdr:rowOff>209550</xdr:rowOff>
    </xdr:from>
    <xdr:to>
      <xdr:col>14</xdr:col>
      <xdr:colOff>552450</xdr:colOff>
      <xdr:row>27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231600" y="19754850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788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648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15</xdr:row>
      <xdr:rowOff>209550</xdr:rowOff>
    </xdr:from>
    <xdr:to>
      <xdr:col>14</xdr:col>
      <xdr:colOff>552450</xdr:colOff>
      <xdr:row>16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231600" y="13306425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788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648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23</xdr:row>
      <xdr:rowOff>209550</xdr:rowOff>
    </xdr:from>
    <xdr:to>
      <xdr:col>14</xdr:col>
      <xdr:colOff>552450</xdr:colOff>
      <xdr:row>24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60200" y="19897725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074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934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21</xdr:row>
      <xdr:rowOff>209550</xdr:rowOff>
    </xdr:from>
    <xdr:to>
      <xdr:col>14</xdr:col>
      <xdr:colOff>552450</xdr:colOff>
      <xdr:row>22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60200" y="19040475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074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934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24</xdr:row>
      <xdr:rowOff>209550</xdr:rowOff>
    </xdr:from>
    <xdr:to>
      <xdr:col>14</xdr:col>
      <xdr:colOff>552450</xdr:colOff>
      <xdr:row>25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60200" y="20469225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074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934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32</xdr:row>
      <xdr:rowOff>209550</xdr:rowOff>
    </xdr:from>
    <xdr:to>
      <xdr:col>14</xdr:col>
      <xdr:colOff>552450</xdr:colOff>
      <xdr:row>33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107900" y="42014775"/>
          <a:ext cx="2790825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551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15</xdr:col>
      <xdr:colOff>47625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411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27</xdr:row>
      <xdr:rowOff>209550</xdr:rowOff>
    </xdr:from>
    <xdr:to>
      <xdr:col>14</xdr:col>
      <xdr:colOff>552450</xdr:colOff>
      <xdr:row>28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184100" y="20393025"/>
          <a:ext cx="289560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10</xdr:col>
      <xdr:colOff>1257300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551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790575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517350" y="400050"/>
          <a:ext cx="38004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35</xdr:row>
      <xdr:rowOff>209550</xdr:rowOff>
    </xdr:from>
    <xdr:to>
      <xdr:col>14</xdr:col>
      <xdr:colOff>552450</xdr:colOff>
      <xdr:row>36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536525" y="43634025"/>
          <a:ext cx="289560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10</xdr:col>
      <xdr:colOff>1257300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551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15</xdr:col>
      <xdr:colOff>95250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869775" y="400050"/>
          <a:ext cx="3810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15</xdr:row>
      <xdr:rowOff>209550</xdr:rowOff>
    </xdr:from>
    <xdr:to>
      <xdr:col>14</xdr:col>
      <xdr:colOff>552450</xdr:colOff>
      <xdr:row>16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412700" y="15592425"/>
          <a:ext cx="289560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10</xdr:col>
      <xdr:colOff>1257300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551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15</xdr:col>
      <xdr:colOff>114300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45950" y="400050"/>
          <a:ext cx="38004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38</xdr:row>
      <xdr:rowOff>209550</xdr:rowOff>
    </xdr:from>
    <xdr:to>
      <xdr:col>14</xdr:col>
      <xdr:colOff>552450</xdr:colOff>
      <xdr:row>39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231600" y="42786300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788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648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22</xdr:row>
      <xdr:rowOff>209550</xdr:rowOff>
    </xdr:from>
    <xdr:to>
      <xdr:col>14</xdr:col>
      <xdr:colOff>552450</xdr:colOff>
      <xdr:row>23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07975" y="19545300"/>
          <a:ext cx="289560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10</xdr:col>
      <xdr:colOff>1257300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551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1476375</xdr:colOff>
      <xdr:row>0</xdr:row>
      <xdr:rowOff>352425</xdr:rowOff>
    </xdr:from>
    <xdr:to>
      <xdr:col>14</xdr:col>
      <xdr:colOff>276225</xdr:colOff>
      <xdr:row>2</xdr:row>
      <xdr:rowOff>428625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507825" y="352425"/>
          <a:ext cx="3819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18</xdr:row>
      <xdr:rowOff>209550</xdr:rowOff>
    </xdr:from>
    <xdr:to>
      <xdr:col>14</xdr:col>
      <xdr:colOff>552450</xdr:colOff>
      <xdr:row>19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03050" y="16506825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5030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3630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24</xdr:row>
      <xdr:rowOff>209550</xdr:rowOff>
    </xdr:from>
    <xdr:to>
      <xdr:col>14</xdr:col>
      <xdr:colOff>552450</xdr:colOff>
      <xdr:row>25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231600" y="20345400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788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648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36</xdr:row>
      <xdr:rowOff>209550</xdr:rowOff>
    </xdr:from>
    <xdr:to>
      <xdr:col>14</xdr:col>
      <xdr:colOff>552450</xdr:colOff>
      <xdr:row>37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231600" y="39824025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788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648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36</xdr:row>
      <xdr:rowOff>209550</xdr:rowOff>
    </xdr:from>
    <xdr:to>
      <xdr:col>14</xdr:col>
      <xdr:colOff>552450</xdr:colOff>
      <xdr:row>37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231600" y="39404925"/>
          <a:ext cx="32956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11</xdr:col>
      <xdr:colOff>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788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14</xdr:col>
      <xdr:colOff>419100</xdr:colOff>
      <xdr:row>3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64850" y="400050"/>
          <a:ext cx="3829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30</xdr:row>
      <xdr:rowOff>209550</xdr:rowOff>
    </xdr:from>
    <xdr:to>
      <xdr:col>13</xdr:col>
      <xdr:colOff>552450</xdr:colOff>
      <xdr:row>31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36425" y="20183475"/>
          <a:ext cx="2505075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371475</xdr:rowOff>
    </xdr:from>
    <xdr:to>
      <xdr:col>3</xdr:col>
      <xdr:colOff>1038225</xdr:colOff>
      <xdr:row>4</xdr:row>
      <xdr:rowOff>200025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371475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0</xdr:row>
      <xdr:rowOff>733425</xdr:rowOff>
    </xdr:from>
    <xdr:to>
      <xdr:col>8</xdr:col>
      <xdr:colOff>2124075</xdr:colOff>
      <xdr:row>4</xdr:row>
      <xdr:rowOff>142875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0" y="733425"/>
          <a:ext cx="18002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2362200</xdr:colOff>
      <xdr:row>0</xdr:row>
      <xdr:rowOff>628650</xdr:rowOff>
    </xdr:from>
    <xdr:to>
      <xdr:col>10</xdr:col>
      <xdr:colOff>247650</xdr:colOff>
      <xdr:row>4</xdr:row>
      <xdr:rowOff>238125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516850" y="628650"/>
          <a:ext cx="21145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0</xdr:row>
      <xdr:rowOff>876300</xdr:rowOff>
    </xdr:from>
    <xdr:to>
      <xdr:col>13</xdr:col>
      <xdr:colOff>95250</xdr:colOff>
      <xdr:row>4</xdr:row>
      <xdr:rowOff>47625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64775" y="876300"/>
          <a:ext cx="3819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31</xdr:row>
      <xdr:rowOff>209550</xdr:rowOff>
    </xdr:from>
    <xdr:to>
      <xdr:col>14</xdr:col>
      <xdr:colOff>552450</xdr:colOff>
      <xdr:row>32</xdr:row>
      <xdr:rowOff>400050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803100" y="42957750"/>
          <a:ext cx="28003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200025</xdr:rowOff>
    </xdr:from>
    <xdr:to>
      <xdr:col>2</xdr:col>
      <xdr:colOff>523875</xdr:colOff>
      <xdr:row>1</xdr:row>
      <xdr:rowOff>200025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885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428625</xdr:colOff>
      <xdr:row>1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247650</xdr:rowOff>
    </xdr:from>
    <xdr:to>
      <xdr:col>3</xdr:col>
      <xdr:colOff>1038225</xdr:colOff>
      <xdr:row>4</xdr:row>
      <xdr:rowOff>76200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7650"/>
          <a:ext cx="4572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504825</xdr:rowOff>
    </xdr:from>
    <xdr:to>
      <xdr:col>8</xdr:col>
      <xdr:colOff>2828925</xdr:colOff>
      <xdr:row>3</xdr:row>
      <xdr:rowOff>342900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83350" y="504825"/>
          <a:ext cx="1800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352425</xdr:rowOff>
    </xdr:from>
    <xdr:to>
      <xdr:col>10</xdr:col>
      <xdr:colOff>1257300</xdr:colOff>
      <xdr:row>3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78850" y="352425"/>
          <a:ext cx="2133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400050</xdr:rowOff>
    </xdr:from>
    <xdr:to>
      <xdr:col>15</xdr:col>
      <xdr:colOff>28575</xdr:colOff>
      <xdr:row>3</xdr:row>
      <xdr:rowOff>9525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136350" y="400050"/>
          <a:ext cx="3819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2"/>
  <sheetViews>
    <sheetView view="pageBreakPreview" zoomScale="64" zoomScaleSheetLayoutView="64" workbookViewId="0" topLeftCell="A167">
      <selection activeCell="H175" sqref="H175"/>
    </sheetView>
  </sheetViews>
  <sheetFormatPr defaultColWidth="9.140625" defaultRowHeight="12.75"/>
  <cols>
    <col min="1" max="1" width="9.140625" style="25" customWidth="1"/>
    <col min="2" max="2" width="9.8515625" style="26" customWidth="1"/>
    <col min="3" max="3" width="53.421875" style="27" customWidth="1"/>
    <col min="4" max="4" width="14.421875" style="25" customWidth="1"/>
    <col min="5" max="5" width="11.140625" style="25" customWidth="1"/>
    <col min="6" max="6" width="29.28125" style="25" customWidth="1"/>
    <col min="7" max="7" width="33.8515625" style="25" customWidth="1"/>
    <col min="8" max="8" width="29.28125" style="25" customWidth="1"/>
    <col min="9" max="9" width="30.140625" style="28" customWidth="1"/>
    <col min="10" max="16384" width="9.140625" style="25" customWidth="1"/>
  </cols>
  <sheetData>
    <row r="1" spans="1:9" s="1" customFormat="1" ht="72" customHeight="1">
      <c r="A1" s="284" t="s">
        <v>50</v>
      </c>
      <c r="B1" s="284"/>
      <c r="C1" s="284"/>
      <c r="D1" s="284"/>
      <c r="E1" s="284"/>
      <c r="F1" s="284"/>
      <c r="G1" s="284"/>
      <c r="H1" s="284"/>
      <c r="I1" s="284"/>
    </row>
    <row r="2" spans="1:9" s="1" customFormat="1" ht="24.75" customHeight="1">
      <c r="A2" s="285" t="s">
        <v>51</v>
      </c>
      <c r="B2" s="286"/>
      <c r="C2" s="286"/>
      <c r="D2" s="286"/>
      <c r="E2" s="286"/>
      <c r="F2" s="286"/>
      <c r="G2" s="286"/>
      <c r="H2" s="286"/>
      <c r="I2" s="286"/>
    </row>
    <row r="3" spans="1:9" s="1" customFormat="1" ht="27" customHeight="1">
      <c r="A3" s="287" t="s">
        <v>7</v>
      </c>
      <c r="B3" s="287"/>
      <c r="C3" s="287"/>
      <c r="D3" s="287"/>
      <c r="E3" s="287"/>
      <c r="F3" s="287"/>
      <c r="G3" s="287"/>
      <c r="H3" s="287"/>
      <c r="I3" s="287"/>
    </row>
    <row r="4" spans="1:9" s="1" customFormat="1" ht="23.25" customHeight="1">
      <c r="A4" s="288">
        <v>42846</v>
      </c>
      <c r="B4" s="287"/>
      <c r="C4" s="287"/>
      <c r="D4" s="287"/>
      <c r="E4" s="287"/>
      <c r="F4" s="287"/>
      <c r="G4" s="287"/>
      <c r="H4" s="287"/>
      <c r="I4" s="287"/>
    </row>
    <row r="5" spans="1:9" s="1" customFormat="1" ht="27" customHeight="1">
      <c r="A5" s="289" t="s">
        <v>10</v>
      </c>
      <c r="B5" s="289"/>
      <c r="C5" s="289"/>
      <c r="D5" s="289"/>
      <c r="E5" s="289"/>
      <c r="F5" s="289"/>
      <c r="G5" s="289"/>
      <c r="H5" s="289"/>
      <c r="I5" s="289"/>
    </row>
    <row r="6" spans="1:9" s="2" customFormat="1" ht="19.5" customHeight="1">
      <c r="A6" s="281" t="s">
        <v>0</v>
      </c>
      <c r="B6" s="281" t="s">
        <v>3</v>
      </c>
      <c r="C6" s="281" t="s">
        <v>1</v>
      </c>
      <c r="D6" s="276" t="s">
        <v>5</v>
      </c>
      <c r="E6" s="276" t="s">
        <v>4</v>
      </c>
      <c r="F6" s="281" t="s">
        <v>2</v>
      </c>
      <c r="G6" s="276" t="s">
        <v>8</v>
      </c>
      <c r="H6" s="278" t="s">
        <v>9</v>
      </c>
      <c r="I6" s="278" t="s">
        <v>564</v>
      </c>
    </row>
    <row r="7" spans="1:9" s="2" customFormat="1" ht="42.75" customHeight="1">
      <c r="A7" s="283"/>
      <c r="B7" s="282"/>
      <c r="C7" s="283"/>
      <c r="D7" s="277"/>
      <c r="E7" s="277"/>
      <c r="F7" s="283"/>
      <c r="G7" s="277"/>
      <c r="H7" s="279"/>
      <c r="I7" s="279"/>
    </row>
    <row r="8" spans="1:9" s="3" customFormat="1" ht="29.25" customHeight="1">
      <c r="A8" s="265" t="s">
        <v>32</v>
      </c>
      <c r="B8" s="280"/>
      <c r="C8" s="280"/>
      <c r="D8" s="280"/>
      <c r="E8" s="280"/>
      <c r="F8" s="280"/>
      <c r="G8" s="267"/>
      <c r="H8" s="271">
        <v>0.3541666666666667</v>
      </c>
      <c r="I8" s="272"/>
    </row>
    <row r="9" spans="1:9" s="3" customFormat="1" ht="29.25" customHeight="1">
      <c r="A9" s="265" t="s">
        <v>19</v>
      </c>
      <c r="B9" s="266"/>
      <c r="C9" s="266"/>
      <c r="D9" s="266"/>
      <c r="E9" s="266"/>
      <c r="F9" s="266"/>
      <c r="G9" s="269"/>
      <c r="H9" s="268">
        <v>0.375</v>
      </c>
      <c r="I9" s="275"/>
    </row>
    <row r="10" spans="1:9" s="3" customFormat="1" ht="28.5" customHeight="1">
      <c r="A10" s="253" t="s">
        <v>12</v>
      </c>
      <c r="B10" s="256"/>
      <c r="C10" s="29" t="s">
        <v>13</v>
      </c>
      <c r="D10" s="253" t="s">
        <v>15</v>
      </c>
      <c r="E10" s="253"/>
      <c r="F10" s="254" t="s">
        <v>16</v>
      </c>
      <c r="G10" s="255"/>
      <c r="H10" s="273" t="s">
        <v>18</v>
      </c>
      <c r="I10" s="274"/>
    </row>
    <row r="11" spans="1:9" s="3" customFormat="1" ht="42" customHeight="1">
      <c r="A11" s="259" t="s">
        <v>11</v>
      </c>
      <c r="B11" s="260"/>
      <c r="C11" s="4" t="s">
        <v>14</v>
      </c>
      <c r="D11" s="261" t="s">
        <v>56</v>
      </c>
      <c r="E11" s="261"/>
      <c r="F11" s="262"/>
      <c r="G11" s="263"/>
      <c r="H11" s="264" t="s">
        <v>36</v>
      </c>
      <c r="I11" s="264"/>
    </row>
    <row r="12" spans="1:9" s="3" customFormat="1" ht="57" customHeight="1">
      <c r="A12" s="64">
        <v>1</v>
      </c>
      <c r="B12" s="65">
        <v>50</v>
      </c>
      <c r="C12" s="62" t="s">
        <v>318</v>
      </c>
      <c r="D12" s="22"/>
      <c r="E12" s="22" t="s">
        <v>211</v>
      </c>
      <c r="F12" s="62" t="s">
        <v>212</v>
      </c>
      <c r="G12" s="11"/>
      <c r="H12" s="21" t="s">
        <v>213</v>
      </c>
      <c r="I12" s="21" t="s">
        <v>214</v>
      </c>
    </row>
    <row r="13" spans="1:9" s="3" customFormat="1" ht="57" customHeight="1">
      <c r="A13" s="64">
        <v>2</v>
      </c>
      <c r="B13" s="65">
        <v>134</v>
      </c>
      <c r="C13" s="62" t="s">
        <v>319</v>
      </c>
      <c r="D13" s="22"/>
      <c r="E13" s="22" t="s">
        <v>173</v>
      </c>
      <c r="F13" s="62" t="s">
        <v>200</v>
      </c>
      <c r="G13" s="11"/>
      <c r="H13" s="21" t="s">
        <v>201</v>
      </c>
      <c r="I13" s="21" t="s">
        <v>202</v>
      </c>
    </row>
    <row r="14" spans="1:9" s="3" customFormat="1" ht="57" customHeight="1">
      <c r="A14" s="64">
        <v>3</v>
      </c>
      <c r="B14" s="65">
        <v>86</v>
      </c>
      <c r="C14" s="62" t="s">
        <v>320</v>
      </c>
      <c r="D14" s="22">
        <v>2003</v>
      </c>
      <c r="E14" s="22" t="s">
        <v>177</v>
      </c>
      <c r="F14" s="62" t="s">
        <v>192</v>
      </c>
      <c r="G14" s="11" t="s">
        <v>193</v>
      </c>
      <c r="H14" s="21" t="s">
        <v>190</v>
      </c>
      <c r="I14" s="21" t="s">
        <v>191</v>
      </c>
    </row>
    <row r="15" spans="1:9" s="3" customFormat="1" ht="57" customHeight="1">
      <c r="A15" s="64">
        <v>4</v>
      </c>
      <c r="B15" s="65">
        <v>33</v>
      </c>
      <c r="C15" s="62" t="s">
        <v>321</v>
      </c>
      <c r="D15" s="22">
        <v>2006</v>
      </c>
      <c r="E15" s="22" t="s">
        <v>177</v>
      </c>
      <c r="F15" s="62" t="s">
        <v>235</v>
      </c>
      <c r="G15" s="11" t="s">
        <v>178</v>
      </c>
      <c r="H15" s="10" t="s">
        <v>179</v>
      </c>
      <c r="I15" s="21" t="s">
        <v>180</v>
      </c>
    </row>
    <row r="16" spans="1:9" s="3" customFormat="1" ht="57" customHeight="1">
      <c r="A16" s="64">
        <v>5</v>
      </c>
      <c r="B16" s="65">
        <v>3</v>
      </c>
      <c r="C16" s="62" t="s">
        <v>322</v>
      </c>
      <c r="D16" s="22">
        <v>2004</v>
      </c>
      <c r="E16" s="22" t="s">
        <v>173</v>
      </c>
      <c r="F16" s="62" t="s">
        <v>174</v>
      </c>
      <c r="G16" s="11"/>
      <c r="H16" s="21" t="s">
        <v>175</v>
      </c>
      <c r="I16" s="21" t="s">
        <v>176</v>
      </c>
    </row>
    <row r="17" spans="1:9" s="3" customFormat="1" ht="57" customHeight="1">
      <c r="A17" s="64">
        <v>6</v>
      </c>
      <c r="B17" s="65">
        <v>39</v>
      </c>
      <c r="C17" s="62" t="s">
        <v>323</v>
      </c>
      <c r="D17" s="22">
        <v>2004</v>
      </c>
      <c r="E17" s="22" t="s">
        <v>181</v>
      </c>
      <c r="F17" s="62" t="s">
        <v>182</v>
      </c>
      <c r="G17" s="11" t="s">
        <v>183</v>
      </c>
      <c r="H17" s="10" t="s">
        <v>184</v>
      </c>
      <c r="I17" s="21" t="s">
        <v>185</v>
      </c>
    </row>
    <row r="18" spans="1:9" s="3" customFormat="1" ht="57" customHeight="1">
      <c r="A18" s="64">
        <v>7</v>
      </c>
      <c r="B18" s="65">
        <v>83</v>
      </c>
      <c r="C18" s="62" t="s">
        <v>324</v>
      </c>
      <c r="D18" s="22">
        <v>2006</v>
      </c>
      <c r="E18" s="22" t="s">
        <v>177</v>
      </c>
      <c r="F18" s="62" t="s">
        <v>186</v>
      </c>
      <c r="G18" s="11"/>
      <c r="H18" s="21" t="s">
        <v>187</v>
      </c>
      <c r="I18" s="21" t="s">
        <v>188</v>
      </c>
    </row>
    <row r="19" spans="1:9" s="3" customFormat="1" ht="57" customHeight="1">
      <c r="A19" s="64">
        <v>8</v>
      </c>
      <c r="B19" s="65">
        <v>115</v>
      </c>
      <c r="C19" s="62" t="s">
        <v>325</v>
      </c>
      <c r="D19" s="22">
        <v>2004</v>
      </c>
      <c r="E19" s="22" t="s">
        <v>173</v>
      </c>
      <c r="F19" s="62" t="s">
        <v>194</v>
      </c>
      <c r="G19" s="11"/>
      <c r="H19" s="21" t="s">
        <v>195</v>
      </c>
      <c r="I19" s="21" t="s">
        <v>196</v>
      </c>
    </row>
    <row r="20" spans="1:9" s="3" customFormat="1" ht="57" customHeight="1">
      <c r="A20" s="64">
        <v>9</v>
      </c>
      <c r="B20" s="65">
        <v>116</v>
      </c>
      <c r="C20" s="62" t="s">
        <v>326</v>
      </c>
      <c r="D20" s="22">
        <v>2003</v>
      </c>
      <c r="E20" s="22" t="s">
        <v>173</v>
      </c>
      <c r="F20" s="62" t="s">
        <v>197</v>
      </c>
      <c r="G20" s="11"/>
      <c r="H20" s="21" t="s">
        <v>195</v>
      </c>
      <c r="I20" s="21" t="s">
        <v>196</v>
      </c>
    </row>
    <row r="21" spans="1:9" s="3" customFormat="1" ht="57" customHeight="1">
      <c r="A21" s="64">
        <v>10</v>
      </c>
      <c r="B21" s="65">
        <v>119</v>
      </c>
      <c r="C21" s="62" t="s">
        <v>327</v>
      </c>
      <c r="D21" s="22">
        <v>2004</v>
      </c>
      <c r="E21" s="22" t="s">
        <v>173</v>
      </c>
      <c r="F21" s="62" t="s">
        <v>198</v>
      </c>
      <c r="G21" s="11"/>
      <c r="H21" s="21" t="s">
        <v>179</v>
      </c>
      <c r="I21" s="21" t="s">
        <v>199</v>
      </c>
    </row>
    <row r="22" spans="1:9" s="3" customFormat="1" ht="57" customHeight="1">
      <c r="A22" s="64">
        <v>11</v>
      </c>
      <c r="B22" s="65">
        <v>31</v>
      </c>
      <c r="C22" s="62" t="s">
        <v>328</v>
      </c>
      <c r="D22" s="22">
        <v>1990</v>
      </c>
      <c r="E22" s="22" t="s">
        <v>177</v>
      </c>
      <c r="F22" s="62" t="s">
        <v>204</v>
      </c>
      <c r="G22" s="11" t="s">
        <v>205</v>
      </c>
      <c r="H22" s="21" t="s">
        <v>206</v>
      </c>
      <c r="I22" s="21" t="s">
        <v>207</v>
      </c>
    </row>
    <row r="23" spans="1:9" s="3" customFormat="1" ht="57" customHeight="1">
      <c r="A23" s="64">
        <v>12</v>
      </c>
      <c r="B23" s="65">
        <v>32</v>
      </c>
      <c r="C23" s="62" t="s">
        <v>329</v>
      </c>
      <c r="D23" s="22">
        <v>1997</v>
      </c>
      <c r="E23" s="22" t="s">
        <v>177</v>
      </c>
      <c r="F23" s="62" t="s">
        <v>208</v>
      </c>
      <c r="G23" s="11" t="s">
        <v>209</v>
      </c>
      <c r="H23" s="10" t="s">
        <v>206</v>
      </c>
      <c r="I23" s="21" t="s">
        <v>210</v>
      </c>
    </row>
    <row r="24" spans="1:9" s="3" customFormat="1" ht="57" customHeight="1">
      <c r="A24" s="64">
        <v>13</v>
      </c>
      <c r="B24" s="65">
        <v>57</v>
      </c>
      <c r="C24" s="62" t="s">
        <v>330</v>
      </c>
      <c r="D24" s="22">
        <f>2016-27</f>
        <v>1989</v>
      </c>
      <c r="E24" s="22" t="s">
        <v>211</v>
      </c>
      <c r="F24" s="62" t="s">
        <v>216</v>
      </c>
      <c r="G24" s="11" t="s">
        <v>217</v>
      </c>
      <c r="H24" s="21" t="s">
        <v>218</v>
      </c>
      <c r="I24" s="21" t="s">
        <v>219</v>
      </c>
    </row>
    <row r="25" spans="1:9" s="3" customFormat="1" ht="57" customHeight="1">
      <c r="A25" s="64">
        <v>14</v>
      </c>
      <c r="B25" s="65">
        <v>72</v>
      </c>
      <c r="C25" s="62" t="s">
        <v>331</v>
      </c>
      <c r="D25" s="22">
        <v>1990</v>
      </c>
      <c r="E25" s="22" t="s">
        <v>220</v>
      </c>
      <c r="F25" s="62" t="s">
        <v>221</v>
      </c>
      <c r="G25" s="11" t="s">
        <v>222</v>
      </c>
      <c r="H25" s="10" t="s">
        <v>179</v>
      </c>
      <c r="I25" s="21" t="s">
        <v>223</v>
      </c>
    </row>
    <row r="26" spans="1:9" s="3" customFormat="1" ht="57" customHeight="1">
      <c r="A26" s="64">
        <v>15</v>
      </c>
      <c r="B26" s="65">
        <v>80</v>
      </c>
      <c r="C26" s="62" t="s">
        <v>332</v>
      </c>
      <c r="D26" s="22"/>
      <c r="E26" s="22" t="s">
        <v>211</v>
      </c>
      <c r="F26" s="62" t="s">
        <v>224</v>
      </c>
      <c r="G26" s="11" t="s">
        <v>225</v>
      </c>
      <c r="H26" s="21" t="s">
        <v>226</v>
      </c>
      <c r="I26" s="21" t="s">
        <v>227</v>
      </c>
    </row>
    <row r="27" spans="1:9" s="3" customFormat="1" ht="57" customHeight="1">
      <c r="A27" s="64">
        <v>16</v>
      </c>
      <c r="B27" s="65">
        <v>105</v>
      </c>
      <c r="C27" s="62" t="s">
        <v>333</v>
      </c>
      <c r="D27" s="22">
        <v>1975</v>
      </c>
      <c r="E27" s="22" t="s">
        <v>228</v>
      </c>
      <c r="F27" s="62" t="s">
        <v>233</v>
      </c>
      <c r="G27" s="11" t="s">
        <v>229</v>
      </c>
      <c r="H27" s="21" t="s">
        <v>230</v>
      </c>
      <c r="I27" s="21" t="s">
        <v>6</v>
      </c>
    </row>
    <row r="28" spans="1:9" s="3" customFormat="1" ht="57" customHeight="1">
      <c r="A28" s="64">
        <v>17</v>
      </c>
      <c r="B28" s="65">
        <v>112</v>
      </c>
      <c r="C28" s="62" t="s">
        <v>334</v>
      </c>
      <c r="D28" s="22">
        <v>2002</v>
      </c>
      <c r="E28" s="22" t="s">
        <v>220</v>
      </c>
      <c r="F28" s="62" t="s">
        <v>231</v>
      </c>
      <c r="G28" s="11"/>
      <c r="H28" s="21" t="s">
        <v>195</v>
      </c>
      <c r="I28" s="21" t="s">
        <v>232</v>
      </c>
    </row>
    <row r="29" spans="1:9" s="3" customFormat="1" ht="57" customHeight="1">
      <c r="A29" s="64">
        <v>18</v>
      </c>
      <c r="B29" s="65">
        <v>51</v>
      </c>
      <c r="C29" s="62" t="s">
        <v>335</v>
      </c>
      <c r="D29" s="22"/>
      <c r="E29" s="22" t="s">
        <v>211</v>
      </c>
      <c r="F29" s="62" t="s">
        <v>215</v>
      </c>
      <c r="G29" s="11"/>
      <c r="H29" s="21" t="s">
        <v>213</v>
      </c>
      <c r="I29" s="21" t="s">
        <v>214</v>
      </c>
    </row>
    <row r="30" spans="1:9" s="3" customFormat="1" ht="57" customHeight="1">
      <c r="A30" s="64">
        <v>19</v>
      </c>
      <c r="B30" s="65">
        <v>135</v>
      </c>
      <c r="C30" s="62" t="s">
        <v>319</v>
      </c>
      <c r="D30" s="22"/>
      <c r="E30" s="22" t="s">
        <v>173</v>
      </c>
      <c r="F30" s="62" t="s">
        <v>203</v>
      </c>
      <c r="G30" s="11"/>
      <c r="H30" s="21" t="s">
        <v>201</v>
      </c>
      <c r="I30" s="21" t="s">
        <v>202</v>
      </c>
    </row>
    <row r="31" spans="1:9" s="3" customFormat="1" ht="57" customHeight="1">
      <c r="A31" s="64">
        <v>20</v>
      </c>
      <c r="B31" s="65">
        <v>88</v>
      </c>
      <c r="C31" s="62" t="s">
        <v>336</v>
      </c>
      <c r="D31" s="22">
        <v>2004</v>
      </c>
      <c r="E31" s="22" t="s">
        <v>177</v>
      </c>
      <c r="F31" s="62" t="s">
        <v>234</v>
      </c>
      <c r="G31" s="11" t="s">
        <v>189</v>
      </c>
      <c r="H31" s="21" t="s">
        <v>190</v>
      </c>
      <c r="I31" s="21" t="s">
        <v>191</v>
      </c>
    </row>
    <row r="32" spans="1:9" s="3" customFormat="1" ht="27" customHeight="1">
      <c r="A32" s="265" t="s">
        <v>20</v>
      </c>
      <c r="B32" s="266"/>
      <c r="C32" s="266"/>
      <c r="D32" s="266"/>
      <c r="E32" s="266"/>
      <c r="F32" s="266"/>
      <c r="G32" s="267"/>
      <c r="H32" s="268">
        <v>0.4166666666666667</v>
      </c>
      <c r="I32" s="275"/>
    </row>
    <row r="33" spans="1:9" s="3" customFormat="1" ht="24.75" customHeight="1">
      <c r="A33" s="253" t="s">
        <v>12</v>
      </c>
      <c r="B33" s="256"/>
      <c r="C33" s="29" t="s">
        <v>13</v>
      </c>
      <c r="D33" s="253" t="s">
        <v>15</v>
      </c>
      <c r="E33" s="253"/>
      <c r="F33" s="254" t="s">
        <v>16</v>
      </c>
      <c r="G33" s="255"/>
      <c r="H33" s="273" t="s">
        <v>18</v>
      </c>
      <c r="I33" s="274"/>
    </row>
    <row r="34" spans="1:9" s="3" customFormat="1" ht="47.25" customHeight="1">
      <c r="A34" s="259" t="s">
        <v>21</v>
      </c>
      <c r="B34" s="260"/>
      <c r="C34" s="4" t="s">
        <v>22</v>
      </c>
      <c r="D34" s="261" t="s">
        <v>55</v>
      </c>
      <c r="E34" s="261"/>
      <c r="F34" s="262"/>
      <c r="G34" s="263"/>
      <c r="H34" s="264" t="s">
        <v>38</v>
      </c>
      <c r="I34" s="264"/>
    </row>
    <row r="35" spans="1:9" s="3" customFormat="1" ht="57" customHeight="1">
      <c r="A35" s="64">
        <v>1</v>
      </c>
      <c r="B35" s="65">
        <v>36</v>
      </c>
      <c r="C35" s="63" t="s">
        <v>255</v>
      </c>
      <c r="D35" s="22">
        <v>1981</v>
      </c>
      <c r="E35" s="22" t="s">
        <v>250</v>
      </c>
      <c r="F35" s="62" t="s">
        <v>313</v>
      </c>
      <c r="G35" s="11"/>
      <c r="H35" s="21" t="s">
        <v>256</v>
      </c>
      <c r="I35" s="21" t="s">
        <v>180</v>
      </c>
    </row>
    <row r="36" spans="1:9" s="3" customFormat="1" ht="57" customHeight="1">
      <c r="A36" s="64">
        <v>2</v>
      </c>
      <c r="B36" s="65">
        <v>1</v>
      </c>
      <c r="C36" s="63" t="s">
        <v>236</v>
      </c>
      <c r="D36" s="22">
        <v>1976</v>
      </c>
      <c r="E36" s="22" t="s">
        <v>237</v>
      </c>
      <c r="F36" s="62" t="s">
        <v>314</v>
      </c>
      <c r="G36" s="11" t="s">
        <v>238</v>
      </c>
      <c r="H36" s="21" t="s">
        <v>239</v>
      </c>
      <c r="I36" s="21" t="s">
        <v>240</v>
      </c>
    </row>
    <row r="37" spans="1:9" s="3" customFormat="1" ht="57" customHeight="1">
      <c r="A37" s="64">
        <v>3</v>
      </c>
      <c r="B37" s="65">
        <v>108</v>
      </c>
      <c r="C37" s="63" t="s">
        <v>290</v>
      </c>
      <c r="D37" s="22">
        <v>1964</v>
      </c>
      <c r="E37" s="22" t="s">
        <v>250</v>
      </c>
      <c r="F37" s="62" t="s">
        <v>291</v>
      </c>
      <c r="G37" s="11" t="s">
        <v>292</v>
      </c>
      <c r="H37" s="21" t="s">
        <v>289</v>
      </c>
      <c r="I37" s="21" t="s">
        <v>290</v>
      </c>
    </row>
    <row r="38" spans="1:9" s="3" customFormat="1" ht="57" customHeight="1">
      <c r="A38" s="64">
        <v>4</v>
      </c>
      <c r="B38" s="65">
        <v>38</v>
      </c>
      <c r="C38" s="63" t="s">
        <v>257</v>
      </c>
      <c r="D38" s="22">
        <v>1965</v>
      </c>
      <c r="E38" s="22" t="s">
        <v>250</v>
      </c>
      <c r="F38" s="62" t="s">
        <v>258</v>
      </c>
      <c r="G38" s="11"/>
      <c r="H38" s="21" t="s">
        <v>256</v>
      </c>
      <c r="I38" s="21" t="s">
        <v>255</v>
      </c>
    </row>
    <row r="39" spans="1:9" s="3" customFormat="1" ht="57" customHeight="1">
      <c r="A39" s="64">
        <v>5</v>
      </c>
      <c r="B39" s="65">
        <v>40</v>
      </c>
      <c r="C39" s="63" t="s">
        <v>74</v>
      </c>
      <c r="D39" s="22">
        <v>1981</v>
      </c>
      <c r="E39" s="22" t="s">
        <v>237</v>
      </c>
      <c r="F39" s="62" t="s">
        <v>259</v>
      </c>
      <c r="G39" s="11" t="s">
        <v>260</v>
      </c>
      <c r="H39" s="21" t="s">
        <v>261</v>
      </c>
      <c r="I39" s="21" t="s">
        <v>6</v>
      </c>
    </row>
    <row r="40" spans="1:9" s="3" customFormat="1" ht="57" customHeight="1">
      <c r="A40" s="64">
        <v>6</v>
      </c>
      <c r="B40" s="65">
        <v>43</v>
      </c>
      <c r="C40" s="63" t="s">
        <v>262</v>
      </c>
      <c r="D40" s="22">
        <v>1985</v>
      </c>
      <c r="E40" s="22" t="s">
        <v>177</v>
      </c>
      <c r="F40" s="62" t="s">
        <v>263</v>
      </c>
      <c r="G40" s="11" t="s">
        <v>264</v>
      </c>
      <c r="H40" s="21" t="s">
        <v>201</v>
      </c>
      <c r="I40" s="21" t="s">
        <v>265</v>
      </c>
    </row>
    <row r="41" spans="1:9" s="3" customFormat="1" ht="57" customHeight="1">
      <c r="A41" s="64">
        <v>7</v>
      </c>
      <c r="B41" s="65">
        <v>46</v>
      </c>
      <c r="C41" s="63" t="s">
        <v>266</v>
      </c>
      <c r="D41" s="22">
        <v>1980</v>
      </c>
      <c r="E41" s="22" t="s">
        <v>250</v>
      </c>
      <c r="F41" s="62" t="s">
        <v>267</v>
      </c>
      <c r="G41" s="11" t="s">
        <v>268</v>
      </c>
      <c r="H41" s="21" t="s">
        <v>269</v>
      </c>
      <c r="I41" s="21" t="s">
        <v>219</v>
      </c>
    </row>
    <row r="42" spans="1:9" s="3" customFormat="1" ht="57" customHeight="1">
      <c r="A42" s="64">
        <v>9</v>
      </c>
      <c r="B42" s="65">
        <v>78</v>
      </c>
      <c r="C42" s="63" t="s">
        <v>275</v>
      </c>
      <c r="D42" s="22">
        <v>1966</v>
      </c>
      <c r="E42" s="22" t="s">
        <v>250</v>
      </c>
      <c r="F42" s="62" t="s">
        <v>216</v>
      </c>
      <c r="G42" s="11" t="s">
        <v>217</v>
      </c>
      <c r="H42" s="21" t="s">
        <v>226</v>
      </c>
      <c r="I42" s="21" t="s">
        <v>276</v>
      </c>
    </row>
    <row r="43" spans="1:9" s="3" customFormat="1" ht="57" customHeight="1">
      <c r="A43" s="64">
        <v>10</v>
      </c>
      <c r="B43" s="65">
        <v>79</v>
      </c>
      <c r="C43" s="63" t="s">
        <v>277</v>
      </c>
      <c r="D43" s="22">
        <v>2001</v>
      </c>
      <c r="E43" s="22" t="s">
        <v>181</v>
      </c>
      <c r="F43" s="62" t="s">
        <v>278</v>
      </c>
      <c r="G43" s="11" t="s">
        <v>279</v>
      </c>
      <c r="H43" s="21" t="s">
        <v>226</v>
      </c>
      <c r="I43" s="21" t="s">
        <v>227</v>
      </c>
    </row>
    <row r="44" spans="1:9" s="3" customFormat="1" ht="57" customHeight="1">
      <c r="A44" s="64">
        <v>11</v>
      </c>
      <c r="B44" s="65">
        <v>84</v>
      </c>
      <c r="C44" s="63" t="s">
        <v>280</v>
      </c>
      <c r="D44" s="22">
        <v>1983</v>
      </c>
      <c r="E44" s="22" t="s">
        <v>250</v>
      </c>
      <c r="F44" s="62" t="s">
        <v>281</v>
      </c>
      <c r="G44" s="11" t="s">
        <v>282</v>
      </c>
      <c r="H44" s="21" t="s">
        <v>283</v>
      </c>
      <c r="I44" s="21" t="s">
        <v>6</v>
      </c>
    </row>
    <row r="45" spans="1:9" s="3" customFormat="1" ht="57" customHeight="1">
      <c r="A45" s="64">
        <v>12</v>
      </c>
      <c r="B45" s="65">
        <v>20</v>
      </c>
      <c r="C45" s="63" t="s">
        <v>246</v>
      </c>
      <c r="D45" s="22">
        <v>1990</v>
      </c>
      <c r="E45" s="22" t="s">
        <v>237</v>
      </c>
      <c r="F45" s="62" t="s">
        <v>247</v>
      </c>
      <c r="G45" s="11" t="s">
        <v>248</v>
      </c>
      <c r="H45" s="21" t="s">
        <v>249</v>
      </c>
      <c r="I45" s="21" t="s">
        <v>6</v>
      </c>
    </row>
    <row r="46" spans="1:9" s="3" customFormat="1" ht="57" customHeight="1">
      <c r="A46" s="64">
        <v>13</v>
      </c>
      <c r="B46" s="65">
        <v>97</v>
      </c>
      <c r="C46" s="63" t="s">
        <v>284</v>
      </c>
      <c r="D46" s="22">
        <v>1973</v>
      </c>
      <c r="E46" s="22" t="s">
        <v>181</v>
      </c>
      <c r="F46" s="62" t="s">
        <v>285</v>
      </c>
      <c r="G46" s="11"/>
      <c r="H46" s="21" t="s">
        <v>179</v>
      </c>
      <c r="I46" s="21" t="s">
        <v>223</v>
      </c>
    </row>
    <row r="47" spans="1:9" s="3" customFormat="1" ht="57" customHeight="1">
      <c r="A47" s="64">
        <v>14</v>
      </c>
      <c r="B47" s="65">
        <v>109</v>
      </c>
      <c r="C47" s="63" t="s">
        <v>232</v>
      </c>
      <c r="D47" s="22">
        <v>1985</v>
      </c>
      <c r="E47" s="22" t="s">
        <v>220</v>
      </c>
      <c r="F47" s="62" t="s">
        <v>312</v>
      </c>
      <c r="G47" s="11"/>
      <c r="H47" s="21" t="s">
        <v>195</v>
      </c>
      <c r="I47" s="21" t="s">
        <v>293</v>
      </c>
    </row>
    <row r="48" spans="1:9" s="3" customFormat="1" ht="57" customHeight="1">
      <c r="A48" s="64">
        <v>15</v>
      </c>
      <c r="B48" s="65">
        <v>113</v>
      </c>
      <c r="C48" s="63" t="s">
        <v>196</v>
      </c>
      <c r="D48" s="22">
        <v>1988</v>
      </c>
      <c r="E48" s="22" t="s">
        <v>237</v>
      </c>
      <c r="F48" s="62" t="s">
        <v>294</v>
      </c>
      <c r="G48" s="11"/>
      <c r="H48" s="21" t="s">
        <v>195</v>
      </c>
      <c r="I48" s="21" t="s">
        <v>293</v>
      </c>
    </row>
    <row r="49" spans="1:9" s="3" customFormat="1" ht="57" customHeight="1">
      <c r="A49" s="64">
        <v>16</v>
      </c>
      <c r="B49" s="65">
        <v>120</v>
      </c>
      <c r="C49" s="63" t="s">
        <v>199</v>
      </c>
      <c r="D49" s="22">
        <v>1991</v>
      </c>
      <c r="E49" s="22"/>
      <c r="F49" s="62" t="s">
        <v>295</v>
      </c>
      <c r="G49" s="11"/>
      <c r="H49" s="10" t="s">
        <v>179</v>
      </c>
      <c r="I49" s="21" t="s">
        <v>223</v>
      </c>
    </row>
    <row r="50" spans="1:9" s="3" customFormat="1" ht="57" customHeight="1">
      <c r="A50" s="64">
        <v>17</v>
      </c>
      <c r="B50" s="65">
        <v>121</v>
      </c>
      <c r="C50" s="63" t="s">
        <v>296</v>
      </c>
      <c r="D50" s="22">
        <v>1994</v>
      </c>
      <c r="E50" s="22" t="s">
        <v>228</v>
      </c>
      <c r="F50" s="62" t="s">
        <v>297</v>
      </c>
      <c r="G50" s="11"/>
      <c r="H50" s="21" t="s">
        <v>298</v>
      </c>
      <c r="I50" s="21" t="s">
        <v>299</v>
      </c>
    </row>
    <row r="51" spans="1:9" s="3" customFormat="1" ht="57" customHeight="1">
      <c r="A51" s="64">
        <v>18</v>
      </c>
      <c r="B51" s="65">
        <v>122</v>
      </c>
      <c r="C51" s="63" t="s">
        <v>300</v>
      </c>
      <c r="D51" s="22">
        <v>2001</v>
      </c>
      <c r="E51" s="22" t="s">
        <v>177</v>
      </c>
      <c r="F51" s="62" t="s">
        <v>301</v>
      </c>
      <c r="G51" s="11"/>
      <c r="H51" s="21" t="s">
        <v>298</v>
      </c>
      <c r="I51" s="21" t="s">
        <v>299</v>
      </c>
    </row>
    <row r="52" spans="1:9" s="3" customFormat="1" ht="57" customHeight="1">
      <c r="A52" s="64">
        <v>19</v>
      </c>
      <c r="B52" s="65">
        <v>155</v>
      </c>
      <c r="C52" s="63" t="s">
        <v>302</v>
      </c>
      <c r="D52" s="22">
        <v>2002</v>
      </c>
      <c r="E52" s="22"/>
      <c r="F52" s="62" t="s">
        <v>303</v>
      </c>
      <c r="G52" s="11" t="s">
        <v>304</v>
      </c>
      <c r="H52" s="21" t="s">
        <v>305</v>
      </c>
      <c r="I52" s="21" t="s">
        <v>306</v>
      </c>
    </row>
    <row r="53" spans="1:9" s="3" customFormat="1" ht="57" customHeight="1">
      <c r="A53" s="64">
        <v>20</v>
      </c>
      <c r="B53" s="65">
        <v>24</v>
      </c>
      <c r="C53" s="63" t="s">
        <v>202</v>
      </c>
      <c r="D53" s="22">
        <v>1989</v>
      </c>
      <c r="E53" s="22" t="s">
        <v>250</v>
      </c>
      <c r="F53" s="62" t="s">
        <v>251</v>
      </c>
      <c r="G53" s="11"/>
      <c r="H53" s="21" t="s">
        <v>201</v>
      </c>
      <c r="I53" s="21" t="s">
        <v>252</v>
      </c>
    </row>
    <row r="54" spans="1:9" s="3" customFormat="1" ht="57" customHeight="1">
      <c r="A54" s="64">
        <v>21</v>
      </c>
      <c r="B54" s="65">
        <v>4</v>
      </c>
      <c r="C54" s="63" t="s">
        <v>176</v>
      </c>
      <c r="D54" s="22">
        <v>1982</v>
      </c>
      <c r="E54" s="22"/>
      <c r="F54" s="62" t="s">
        <v>243</v>
      </c>
      <c r="G54" s="11" t="s">
        <v>244</v>
      </c>
      <c r="H54" s="21" t="s">
        <v>175</v>
      </c>
      <c r="I54" s="21" t="s">
        <v>245</v>
      </c>
    </row>
    <row r="55" spans="1:9" s="3" customFormat="1" ht="57" customHeight="1">
      <c r="A55" s="64">
        <v>22</v>
      </c>
      <c r="B55" s="65">
        <v>157</v>
      </c>
      <c r="C55" s="63" t="s">
        <v>307</v>
      </c>
      <c r="D55" s="61">
        <v>1995</v>
      </c>
      <c r="E55" s="61" t="s">
        <v>237</v>
      </c>
      <c r="F55" s="62" t="s">
        <v>308</v>
      </c>
      <c r="G55" s="11" t="s">
        <v>308</v>
      </c>
      <c r="H55" s="12" t="s">
        <v>309</v>
      </c>
      <c r="I55" s="21" t="s">
        <v>6</v>
      </c>
    </row>
    <row r="56" spans="1:9" s="3" customFormat="1" ht="57" customHeight="1">
      <c r="A56" s="64">
        <v>23</v>
      </c>
      <c r="B56" s="65">
        <v>107</v>
      </c>
      <c r="C56" s="63" t="s">
        <v>286</v>
      </c>
      <c r="D56" s="22">
        <v>2004</v>
      </c>
      <c r="E56" s="22" t="s">
        <v>220</v>
      </c>
      <c r="F56" s="62" t="s">
        <v>287</v>
      </c>
      <c r="G56" s="11" t="s">
        <v>288</v>
      </c>
      <c r="H56" s="21" t="s">
        <v>289</v>
      </c>
      <c r="I56" s="21" t="s">
        <v>290</v>
      </c>
    </row>
    <row r="57" spans="1:9" s="3" customFormat="1" ht="57" customHeight="1">
      <c r="A57" s="64">
        <v>24</v>
      </c>
      <c r="B57" s="65">
        <v>35</v>
      </c>
      <c r="C57" s="63" t="s">
        <v>253</v>
      </c>
      <c r="D57" s="22">
        <v>1984</v>
      </c>
      <c r="E57" s="22" t="s">
        <v>237</v>
      </c>
      <c r="F57" s="62" t="s">
        <v>310</v>
      </c>
      <c r="G57" s="11"/>
      <c r="H57" s="21" t="s">
        <v>254</v>
      </c>
      <c r="I57" s="21" t="s">
        <v>255</v>
      </c>
    </row>
    <row r="58" spans="1:9" s="3" customFormat="1" ht="57" customHeight="1">
      <c r="A58" s="64">
        <v>25</v>
      </c>
      <c r="B58" s="65">
        <v>37</v>
      </c>
      <c r="C58" s="63" t="s">
        <v>255</v>
      </c>
      <c r="D58" s="22">
        <v>1981</v>
      </c>
      <c r="E58" s="22" t="s">
        <v>250</v>
      </c>
      <c r="F58" s="62" t="s">
        <v>311</v>
      </c>
      <c r="G58" s="11"/>
      <c r="H58" s="21" t="s">
        <v>256</v>
      </c>
      <c r="I58" s="21" t="s">
        <v>180</v>
      </c>
    </row>
    <row r="59" spans="1:9" s="3" customFormat="1" ht="57" customHeight="1">
      <c r="A59" s="64">
        <v>26</v>
      </c>
      <c r="B59" s="65">
        <v>2</v>
      </c>
      <c r="C59" s="63" t="s">
        <v>236</v>
      </c>
      <c r="D59" s="22">
        <v>1976</v>
      </c>
      <c r="E59" s="22" t="s">
        <v>237</v>
      </c>
      <c r="F59" s="62" t="s">
        <v>241</v>
      </c>
      <c r="G59" s="11" t="s">
        <v>242</v>
      </c>
      <c r="H59" s="21" t="s">
        <v>239</v>
      </c>
      <c r="I59" s="21" t="s">
        <v>240</v>
      </c>
    </row>
    <row r="60" spans="1:9" s="3" customFormat="1" ht="57" customHeight="1">
      <c r="A60" s="64">
        <v>8</v>
      </c>
      <c r="B60" s="65">
        <v>53</v>
      </c>
      <c r="C60" s="63" t="s">
        <v>270</v>
      </c>
      <c r="D60" s="22">
        <v>1995</v>
      </c>
      <c r="E60" s="22" t="s">
        <v>181</v>
      </c>
      <c r="F60" s="62" t="s">
        <v>271</v>
      </c>
      <c r="G60" s="11" t="s">
        <v>272</v>
      </c>
      <c r="H60" s="21" t="s">
        <v>273</v>
      </c>
      <c r="I60" s="21" t="s">
        <v>274</v>
      </c>
    </row>
    <row r="61" spans="1:9" s="3" customFormat="1" ht="41.25" customHeight="1">
      <c r="A61" s="265" t="s">
        <v>57</v>
      </c>
      <c r="B61" s="280"/>
      <c r="C61" s="280"/>
      <c r="D61" s="280"/>
      <c r="E61" s="280"/>
      <c r="F61" s="280"/>
      <c r="G61" s="267"/>
      <c r="H61" s="271">
        <v>0.4861111111111111</v>
      </c>
      <c r="I61" s="272"/>
    </row>
    <row r="62" spans="1:9" s="3" customFormat="1" ht="41.25" customHeight="1">
      <c r="A62" s="265" t="s">
        <v>23</v>
      </c>
      <c r="B62" s="265"/>
      <c r="C62" s="265"/>
      <c r="D62" s="265"/>
      <c r="E62" s="265"/>
      <c r="F62" s="265"/>
      <c r="G62" s="265"/>
      <c r="H62" s="268">
        <v>0.5</v>
      </c>
      <c r="I62" s="268"/>
    </row>
    <row r="63" spans="1:9" s="3" customFormat="1" ht="28.5" customHeight="1">
      <c r="A63" s="253" t="s">
        <v>12</v>
      </c>
      <c r="B63" s="256"/>
      <c r="C63" s="29" t="s">
        <v>13</v>
      </c>
      <c r="D63" s="253" t="s">
        <v>15</v>
      </c>
      <c r="E63" s="253"/>
      <c r="F63" s="254" t="s">
        <v>16</v>
      </c>
      <c r="G63" s="255"/>
      <c r="H63" s="273" t="s">
        <v>18</v>
      </c>
      <c r="I63" s="274"/>
    </row>
    <row r="64" spans="1:9" s="3" customFormat="1" ht="37.5" customHeight="1">
      <c r="A64" s="259" t="s">
        <v>24</v>
      </c>
      <c r="B64" s="260"/>
      <c r="C64" s="4" t="s">
        <v>25</v>
      </c>
      <c r="D64" s="261" t="s">
        <v>17</v>
      </c>
      <c r="E64" s="261"/>
      <c r="F64" s="262"/>
      <c r="G64" s="263"/>
      <c r="H64" s="264" t="s">
        <v>40</v>
      </c>
      <c r="I64" s="264"/>
    </row>
    <row r="65" spans="1:9" s="3" customFormat="1" ht="57" customHeight="1">
      <c r="A65" s="64">
        <v>1</v>
      </c>
      <c r="B65" s="65">
        <v>5</v>
      </c>
      <c r="C65" s="63" t="s">
        <v>373</v>
      </c>
      <c r="D65" s="22">
        <v>2004</v>
      </c>
      <c r="E65" s="22" t="s">
        <v>173</v>
      </c>
      <c r="F65" s="62" t="s">
        <v>338</v>
      </c>
      <c r="G65" s="11" t="s">
        <v>339</v>
      </c>
      <c r="H65" s="21" t="s">
        <v>175</v>
      </c>
      <c r="I65" s="21" t="s">
        <v>176</v>
      </c>
    </row>
    <row r="66" spans="1:9" s="3" customFormat="1" ht="57" customHeight="1">
      <c r="A66" s="64">
        <v>2</v>
      </c>
      <c r="B66" s="65">
        <v>115</v>
      </c>
      <c r="C66" s="63" t="s">
        <v>315</v>
      </c>
      <c r="D66" s="22">
        <v>2004</v>
      </c>
      <c r="E66" s="22" t="s">
        <v>173</v>
      </c>
      <c r="F66" s="62" t="s">
        <v>194</v>
      </c>
      <c r="G66" s="11"/>
      <c r="H66" s="21" t="s">
        <v>195</v>
      </c>
      <c r="I66" s="21" t="s">
        <v>196</v>
      </c>
    </row>
    <row r="67" spans="1:9" s="3" customFormat="1" ht="57" customHeight="1">
      <c r="A67" s="64">
        <v>3</v>
      </c>
      <c r="B67" s="65">
        <v>116</v>
      </c>
      <c r="C67" s="63" t="s">
        <v>316</v>
      </c>
      <c r="D67" s="22">
        <v>2003</v>
      </c>
      <c r="E67" s="22" t="s">
        <v>173</v>
      </c>
      <c r="F67" s="62" t="s">
        <v>197</v>
      </c>
      <c r="G67" s="11"/>
      <c r="H67" s="21" t="s">
        <v>195</v>
      </c>
      <c r="I67" s="21" t="s">
        <v>196</v>
      </c>
    </row>
    <row r="68" spans="1:9" s="3" customFormat="1" ht="57" customHeight="1">
      <c r="A68" s="64">
        <v>4</v>
      </c>
      <c r="B68" s="65">
        <v>119</v>
      </c>
      <c r="C68" s="63" t="s">
        <v>317</v>
      </c>
      <c r="D68" s="22">
        <v>2004</v>
      </c>
      <c r="E68" s="22" t="s">
        <v>173</v>
      </c>
      <c r="F68" s="62" t="s">
        <v>198</v>
      </c>
      <c r="G68" s="11"/>
      <c r="H68" s="10" t="s">
        <v>179</v>
      </c>
      <c r="I68" s="21" t="s">
        <v>199</v>
      </c>
    </row>
    <row r="69" spans="1:9" s="3" customFormat="1" ht="57" customHeight="1">
      <c r="A69" s="64">
        <v>5</v>
      </c>
      <c r="B69" s="65">
        <v>67</v>
      </c>
      <c r="C69" s="63" t="s">
        <v>374</v>
      </c>
      <c r="D69" s="22">
        <v>2003</v>
      </c>
      <c r="E69" s="22" t="s">
        <v>181</v>
      </c>
      <c r="F69" s="62" t="s">
        <v>341</v>
      </c>
      <c r="G69" s="11"/>
      <c r="H69" s="21" t="s">
        <v>342</v>
      </c>
      <c r="I69" s="21" t="s">
        <v>343</v>
      </c>
    </row>
    <row r="70" spans="1:9" s="3" customFormat="1" ht="57" customHeight="1">
      <c r="A70" s="64">
        <v>6</v>
      </c>
      <c r="B70" s="65">
        <v>68</v>
      </c>
      <c r="C70" s="63" t="s">
        <v>375</v>
      </c>
      <c r="D70" s="22">
        <v>2004</v>
      </c>
      <c r="E70" s="22" t="s">
        <v>173</v>
      </c>
      <c r="F70" s="62" t="s">
        <v>348</v>
      </c>
      <c r="G70" s="11"/>
      <c r="H70" s="21" t="s">
        <v>342</v>
      </c>
      <c r="I70" s="21" t="s">
        <v>343</v>
      </c>
    </row>
    <row r="71" spans="1:9" s="3" customFormat="1" ht="57" customHeight="1">
      <c r="A71" s="64">
        <v>7</v>
      </c>
      <c r="B71" s="65">
        <v>85</v>
      </c>
      <c r="C71" s="63" t="s">
        <v>376</v>
      </c>
      <c r="D71" s="22">
        <v>2004</v>
      </c>
      <c r="E71" s="22" t="s">
        <v>177</v>
      </c>
      <c r="F71" s="62" t="s">
        <v>344</v>
      </c>
      <c r="G71" s="11" t="s">
        <v>345</v>
      </c>
      <c r="H71" s="21" t="s">
        <v>190</v>
      </c>
      <c r="I71" s="21" t="s">
        <v>191</v>
      </c>
    </row>
    <row r="72" spans="1:9" s="3" customFormat="1" ht="57" customHeight="1">
      <c r="A72" s="64">
        <v>8</v>
      </c>
      <c r="B72" s="65">
        <v>6</v>
      </c>
      <c r="C72" s="63" t="s">
        <v>373</v>
      </c>
      <c r="D72" s="22">
        <v>2004</v>
      </c>
      <c r="E72" s="22" t="s">
        <v>173</v>
      </c>
      <c r="F72" s="62" t="s">
        <v>340</v>
      </c>
      <c r="G72" s="11"/>
      <c r="H72" s="21" t="s">
        <v>175</v>
      </c>
      <c r="I72" s="21" t="s">
        <v>176</v>
      </c>
    </row>
    <row r="73" spans="1:9" s="3" customFormat="1" ht="41.25" customHeight="1">
      <c r="A73" s="265" t="s">
        <v>26</v>
      </c>
      <c r="B73" s="266"/>
      <c r="C73" s="266"/>
      <c r="D73" s="266"/>
      <c r="E73" s="266"/>
      <c r="F73" s="266"/>
      <c r="G73" s="267"/>
      <c r="H73" s="268">
        <v>0.5208333333333334</v>
      </c>
      <c r="I73" s="268"/>
    </row>
    <row r="74" spans="1:9" s="3" customFormat="1" ht="28.5" customHeight="1">
      <c r="A74" s="253" t="s">
        <v>12</v>
      </c>
      <c r="B74" s="256"/>
      <c r="C74" s="29" t="s">
        <v>13</v>
      </c>
      <c r="D74" s="253" t="s">
        <v>15</v>
      </c>
      <c r="E74" s="253"/>
      <c r="F74" s="254" t="s">
        <v>16</v>
      </c>
      <c r="G74" s="255"/>
      <c r="H74" s="273" t="s">
        <v>18</v>
      </c>
      <c r="I74" s="274"/>
    </row>
    <row r="75" spans="1:9" s="3" customFormat="1" ht="39" customHeight="1">
      <c r="A75" s="259" t="s">
        <v>27</v>
      </c>
      <c r="B75" s="260"/>
      <c r="C75" s="4" t="s">
        <v>25</v>
      </c>
      <c r="D75" s="261" t="s">
        <v>41</v>
      </c>
      <c r="E75" s="261"/>
      <c r="F75" s="262"/>
      <c r="G75" s="263"/>
      <c r="H75" s="264" t="s">
        <v>38</v>
      </c>
      <c r="I75" s="264"/>
    </row>
    <row r="76" spans="1:9" s="3" customFormat="1" ht="60.75" customHeight="1">
      <c r="A76" s="64">
        <v>1</v>
      </c>
      <c r="B76" s="65">
        <v>6</v>
      </c>
      <c r="C76" s="63" t="s">
        <v>337</v>
      </c>
      <c r="D76" s="22">
        <v>2004</v>
      </c>
      <c r="E76" s="22" t="s">
        <v>173</v>
      </c>
      <c r="F76" s="62" t="s">
        <v>340</v>
      </c>
      <c r="G76" s="11"/>
      <c r="H76" s="21" t="s">
        <v>175</v>
      </c>
      <c r="I76" s="21" t="s">
        <v>176</v>
      </c>
    </row>
    <row r="77" spans="1:9" s="3" customFormat="1" ht="60.75" customHeight="1">
      <c r="A77" s="64">
        <v>2</v>
      </c>
      <c r="B77" s="65">
        <v>57</v>
      </c>
      <c r="C77" s="63" t="s">
        <v>573</v>
      </c>
      <c r="D77" s="22">
        <f>2016-27</f>
        <v>1989</v>
      </c>
      <c r="E77" s="22" t="s">
        <v>211</v>
      </c>
      <c r="F77" s="62" t="s">
        <v>216</v>
      </c>
      <c r="G77" s="11" t="s">
        <v>217</v>
      </c>
      <c r="H77" s="12" t="s">
        <v>218</v>
      </c>
      <c r="I77" s="21" t="s">
        <v>219</v>
      </c>
    </row>
    <row r="78" spans="1:9" s="3" customFormat="1" ht="60.75" customHeight="1">
      <c r="A78" s="64">
        <v>3</v>
      </c>
      <c r="B78" s="65">
        <v>71</v>
      </c>
      <c r="C78" s="63" t="s">
        <v>223</v>
      </c>
      <c r="D78" s="22">
        <v>1971</v>
      </c>
      <c r="E78" s="22" t="s">
        <v>355</v>
      </c>
      <c r="F78" s="62" t="s">
        <v>356</v>
      </c>
      <c r="G78" s="11" t="s">
        <v>357</v>
      </c>
      <c r="H78" s="12" t="s">
        <v>372</v>
      </c>
      <c r="I78" s="21" t="s">
        <v>358</v>
      </c>
    </row>
    <row r="79" spans="1:9" s="3" customFormat="1" ht="60.75" customHeight="1">
      <c r="A79" s="64">
        <v>4</v>
      </c>
      <c r="B79" s="65">
        <v>82</v>
      </c>
      <c r="C79" s="63" t="s">
        <v>359</v>
      </c>
      <c r="D79" s="22">
        <v>1968</v>
      </c>
      <c r="E79" s="22" t="s">
        <v>250</v>
      </c>
      <c r="F79" s="62" t="s">
        <v>360</v>
      </c>
      <c r="G79" s="11"/>
      <c r="H79" s="21" t="s">
        <v>187</v>
      </c>
      <c r="I79" s="21" t="s">
        <v>188</v>
      </c>
    </row>
    <row r="80" spans="1:9" s="3" customFormat="1" ht="60.75" customHeight="1">
      <c r="A80" s="64">
        <v>5</v>
      </c>
      <c r="B80" s="65">
        <v>99</v>
      </c>
      <c r="C80" s="63" t="s">
        <v>361</v>
      </c>
      <c r="D80" s="22">
        <v>1968</v>
      </c>
      <c r="E80" s="22" t="s">
        <v>250</v>
      </c>
      <c r="F80" s="62" t="s">
        <v>363</v>
      </c>
      <c r="G80" s="11"/>
      <c r="H80" s="21" t="s">
        <v>364</v>
      </c>
      <c r="I80" s="21" t="s">
        <v>365</v>
      </c>
    </row>
    <row r="81" spans="1:9" s="3" customFormat="1" ht="60.75" customHeight="1">
      <c r="A81" s="64">
        <v>6</v>
      </c>
      <c r="B81" s="65">
        <v>54</v>
      </c>
      <c r="C81" s="63" t="s">
        <v>270</v>
      </c>
      <c r="D81" s="22">
        <v>1995</v>
      </c>
      <c r="E81" s="22" t="s">
        <v>181</v>
      </c>
      <c r="F81" s="62" t="s">
        <v>353</v>
      </c>
      <c r="G81" s="11" t="s">
        <v>354</v>
      </c>
      <c r="H81" s="12" t="s">
        <v>273</v>
      </c>
      <c r="I81" s="21" t="s">
        <v>274</v>
      </c>
    </row>
    <row r="82" spans="1:9" s="3" customFormat="1" ht="60.75" customHeight="1">
      <c r="A82" s="64">
        <v>7</v>
      </c>
      <c r="B82" s="65">
        <v>124</v>
      </c>
      <c r="C82" s="63" t="s">
        <v>366</v>
      </c>
      <c r="D82" s="22">
        <v>1988</v>
      </c>
      <c r="E82" s="22" t="s">
        <v>237</v>
      </c>
      <c r="F82" s="62" t="s">
        <v>367</v>
      </c>
      <c r="G82" s="11" t="s">
        <v>368</v>
      </c>
      <c r="H82" s="21" t="s">
        <v>369</v>
      </c>
      <c r="I82" s="21" t="s">
        <v>6</v>
      </c>
    </row>
    <row r="83" spans="1:9" s="3" customFormat="1" ht="60.75" customHeight="1">
      <c r="A83" s="64">
        <v>8</v>
      </c>
      <c r="B83" s="65">
        <v>30</v>
      </c>
      <c r="C83" s="63" t="s">
        <v>349</v>
      </c>
      <c r="D83" s="22">
        <v>1970</v>
      </c>
      <c r="E83" s="22" t="s">
        <v>237</v>
      </c>
      <c r="F83" s="62" t="s">
        <v>350</v>
      </c>
      <c r="G83" s="11"/>
      <c r="H83" s="21" t="s">
        <v>201</v>
      </c>
      <c r="I83" s="21" t="s">
        <v>6</v>
      </c>
    </row>
    <row r="84" spans="1:9" s="3" customFormat="1" ht="60.75" customHeight="1">
      <c r="A84" s="64">
        <v>9</v>
      </c>
      <c r="B84" s="65">
        <v>47</v>
      </c>
      <c r="C84" s="63" t="s">
        <v>266</v>
      </c>
      <c r="D84" s="22">
        <v>1980</v>
      </c>
      <c r="E84" s="22" t="s">
        <v>250</v>
      </c>
      <c r="F84" s="62" t="s">
        <v>351</v>
      </c>
      <c r="G84" s="11" t="s">
        <v>352</v>
      </c>
      <c r="H84" s="21" t="s">
        <v>269</v>
      </c>
      <c r="I84" s="21" t="s">
        <v>219</v>
      </c>
    </row>
    <row r="85" spans="1:9" s="3" customFormat="1" ht="60.75" customHeight="1">
      <c r="A85" s="64">
        <v>10</v>
      </c>
      <c r="B85" s="65">
        <v>129</v>
      </c>
      <c r="C85" s="63" t="s">
        <v>370</v>
      </c>
      <c r="D85" s="22"/>
      <c r="E85" s="22" t="s">
        <v>211</v>
      </c>
      <c r="F85" s="62" t="s">
        <v>371</v>
      </c>
      <c r="G85" s="11"/>
      <c r="H85" s="21" t="s">
        <v>201</v>
      </c>
      <c r="I85" s="21" t="s">
        <v>202</v>
      </c>
    </row>
    <row r="86" spans="1:9" s="3" customFormat="1" ht="60.75" customHeight="1">
      <c r="A86" s="64">
        <v>11</v>
      </c>
      <c r="B86" s="65">
        <v>120</v>
      </c>
      <c r="C86" s="63" t="s">
        <v>199</v>
      </c>
      <c r="D86" s="22">
        <v>1991</v>
      </c>
      <c r="E86" s="22"/>
      <c r="F86" s="62" t="s">
        <v>295</v>
      </c>
      <c r="G86" s="11"/>
      <c r="H86" s="10" t="s">
        <v>179</v>
      </c>
      <c r="I86" s="21" t="s">
        <v>223</v>
      </c>
    </row>
    <row r="87" spans="1:9" s="3" customFormat="1" ht="57" customHeight="1">
      <c r="A87" s="64">
        <v>12</v>
      </c>
      <c r="B87" s="65">
        <v>114</v>
      </c>
      <c r="C87" s="63" t="s">
        <v>430</v>
      </c>
      <c r="D87" s="22">
        <v>2004</v>
      </c>
      <c r="E87" s="22" t="s">
        <v>173</v>
      </c>
      <c r="F87" s="62" t="s">
        <v>346</v>
      </c>
      <c r="G87" s="11" t="s">
        <v>347</v>
      </c>
      <c r="H87" s="21" t="s">
        <v>195</v>
      </c>
      <c r="I87" s="21" t="s">
        <v>196</v>
      </c>
    </row>
    <row r="88" spans="1:9" s="3" customFormat="1" ht="60.75" customHeight="1">
      <c r="A88" s="64">
        <v>13</v>
      </c>
      <c r="B88" s="65">
        <v>5</v>
      </c>
      <c r="C88" s="63" t="s">
        <v>337</v>
      </c>
      <c r="D88" s="22">
        <v>2004</v>
      </c>
      <c r="E88" s="22" t="s">
        <v>173</v>
      </c>
      <c r="F88" s="62" t="s">
        <v>338</v>
      </c>
      <c r="G88" s="11" t="s">
        <v>339</v>
      </c>
      <c r="H88" s="21" t="s">
        <v>175</v>
      </c>
      <c r="I88" s="21" t="s">
        <v>176</v>
      </c>
    </row>
    <row r="89" spans="1:9" s="3" customFormat="1" ht="30.75" customHeight="1">
      <c r="A89" s="265" t="s">
        <v>28</v>
      </c>
      <c r="B89" s="266"/>
      <c r="C89" s="266"/>
      <c r="D89" s="266"/>
      <c r="E89" s="266"/>
      <c r="F89" s="266"/>
      <c r="G89" s="267"/>
      <c r="H89" s="268">
        <v>0.5416666666666666</v>
      </c>
      <c r="I89" s="268"/>
    </row>
    <row r="90" spans="1:9" s="3" customFormat="1" ht="28.5" customHeight="1">
      <c r="A90" s="253" t="s">
        <v>12</v>
      </c>
      <c r="B90" s="256"/>
      <c r="C90" s="29" t="s">
        <v>13</v>
      </c>
      <c r="D90" s="253" t="s">
        <v>15</v>
      </c>
      <c r="E90" s="253"/>
      <c r="F90" s="254" t="s">
        <v>16</v>
      </c>
      <c r="G90" s="255"/>
      <c r="H90" s="273" t="s">
        <v>18</v>
      </c>
      <c r="I90" s="274"/>
    </row>
    <row r="91" spans="1:9" s="3" customFormat="1" ht="41.25" customHeight="1">
      <c r="A91" s="259" t="s">
        <v>29</v>
      </c>
      <c r="B91" s="260"/>
      <c r="C91" s="4" t="s">
        <v>58</v>
      </c>
      <c r="D91" s="261" t="s">
        <v>41</v>
      </c>
      <c r="E91" s="261"/>
      <c r="F91" s="262"/>
      <c r="G91" s="263"/>
      <c r="H91" s="270" t="s">
        <v>42</v>
      </c>
      <c r="I91" s="270"/>
    </row>
    <row r="92" spans="1:9" s="3" customFormat="1" ht="60.75" customHeight="1">
      <c r="A92" s="64">
        <v>1</v>
      </c>
      <c r="B92" s="65">
        <v>7</v>
      </c>
      <c r="C92" s="63" t="s">
        <v>176</v>
      </c>
      <c r="D92" s="22">
        <v>1982</v>
      </c>
      <c r="E92" s="22"/>
      <c r="F92" s="62" t="s">
        <v>377</v>
      </c>
      <c r="G92" s="11" t="s">
        <v>378</v>
      </c>
      <c r="H92" s="10" t="s">
        <v>175</v>
      </c>
      <c r="I92" s="21" t="s">
        <v>245</v>
      </c>
    </row>
    <row r="93" spans="1:9" s="3" customFormat="1" ht="60.75" customHeight="1">
      <c r="A93" s="64">
        <v>2</v>
      </c>
      <c r="B93" s="65">
        <v>126</v>
      </c>
      <c r="C93" s="63" t="s">
        <v>424</v>
      </c>
      <c r="D93" s="22"/>
      <c r="E93" s="22" t="s">
        <v>211</v>
      </c>
      <c r="F93" s="62" t="s">
        <v>420</v>
      </c>
      <c r="G93" s="11"/>
      <c r="H93" s="10" t="s">
        <v>201</v>
      </c>
      <c r="I93" s="21" t="s">
        <v>202</v>
      </c>
    </row>
    <row r="94" spans="1:9" s="3" customFormat="1" ht="60.75" customHeight="1">
      <c r="A94" s="64">
        <v>3</v>
      </c>
      <c r="B94" s="65">
        <v>64</v>
      </c>
      <c r="C94" s="63" t="s">
        <v>398</v>
      </c>
      <c r="D94" s="22"/>
      <c r="E94" s="22"/>
      <c r="F94" s="62" t="s">
        <v>429</v>
      </c>
      <c r="G94" s="11"/>
      <c r="H94" s="10" t="s">
        <v>342</v>
      </c>
      <c r="I94" s="21" t="s">
        <v>399</v>
      </c>
    </row>
    <row r="95" spans="1:9" s="3" customFormat="1" ht="60.75" customHeight="1">
      <c r="A95" s="64">
        <v>4</v>
      </c>
      <c r="B95" s="65">
        <v>143</v>
      </c>
      <c r="C95" s="63" t="s">
        <v>412</v>
      </c>
      <c r="D95" s="22">
        <v>2000</v>
      </c>
      <c r="E95" s="22" t="s">
        <v>250</v>
      </c>
      <c r="F95" s="62" t="s">
        <v>295</v>
      </c>
      <c r="G95" s="11"/>
      <c r="H95" s="10" t="s">
        <v>413</v>
      </c>
      <c r="I95" s="21" t="s">
        <v>414</v>
      </c>
    </row>
    <row r="96" spans="1:9" s="3" customFormat="1" ht="60.75" customHeight="1">
      <c r="A96" s="64">
        <v>5</v>
      </c>
      <c r="B96" s="65">
        <v>42</v>
      </c>
      <c r="C96" s="63" t="s">
        <v>386</v>
      </c>
      <c r="D96" s="22">
        <v>1974</v>
      </c>
      <c r="E96" s="22" t="s">
        <v>228</v>
      </c>
      <c r="F96" s="62" t="s">
        <v>387</v>
      </c>
      <c r="G96" s="11" t="s">
        <v>388</v>
      </c>
      <c r="H96" s="10" t="s">
        <v>389</v>
      </c>
      <c r="I96" s="21" t="s">
        <v>390</v>
      </c>
    </row>
    <row r="97" spans="1:9" s="3" customFormat="1" ht="60.75" customHeight="1">
      <c r="A97" s="64">
        <v>6</v>
      </c>
      <c r="B97" s="65">
        <v>49</v>
      </c>
      <c r="C97" s="63" t="s">
        <v>391</v>
      </c>
      <c r="D97" s="22">
        <v>2002</v>
      </c>
      <c r="E97" s="22" t="s">
        <v>237</v>
      </c>
      <c r="F97" s="62" t="s">
        <v>392</v>
      </c>
      <c r="G97" s="11"/>
      <c r="H97" s="10" t="s">
        <v>393</v>
      </c>
      <c r="I97" s="21" t="s">
        <v>394</v>
      </c>
    </row>
    <row r="98" spans="1:9" s="3" customFormat="1" ht="60.75" customHeight="1">
      <c r="A98" s="64">
        <v>7</v>
      </c>
      <c r="B98" s="65">
        <v>56</v>
      </c>
      <c r="C98" s="63" t="s">
        <v>219</v>
      </c>
      <c r="D98" s="22">
        <v>1958</v>
      </c>
      <c r="E98" s="22" t="s">
        <v>355</v>
      </c>
      <c r="F98" s="62" t="s">
        <v>395</v>
      </c>
      <c r="G98" s="11" t="s">
        <v>396</v>
      </c>
      <c r="H98" s="10" t="s">
        <v>218</v>
      </c>
      <c r="I98" s="21" t="s">
        <v>397</v>
      </c>
    </row>
    <row r="99" spans="1:9" s="3" customFormat="1" ht="60.75" customHeight="1">
      <c r="A99" s="64">
        <v>8</v>
      </c>
      <c r="B99" s="65">
        <v>65</v>
      </c>
      <c r="C99" s="63" t="s">
        <v>400</v>
      </c>
      <c r="D99" s="22">
        <v>2001</v>
      </c>
      <c r="E99" s="22" t="s">
        <v>181</v>
      </c>
      <c r="F99" s="62" t="s">
        <v>401</v>
      </c>
      <c r="G99" s="11"/>
      <c r="H99" s="10" t="s">
        <v>342</v>
      </c>
      <c r="I99" s="21" t="s">
        <v>399</v>
      </c>
    </row>
    <row r="100" spans="1:9" s="3" customFormat="1" ht="60.75" customHeight="1">
      <c r="A100" s="64">
        <v>9</v>
      </c>
      <c r="B100" s="65">
        <v>103</v>
      </c>
      <c r="C100" s="63" t="s">
        <v>402</v>
      </c>
      <c r="D100" s="22">
        <v>1995</v>
      </c>
      <c r="E100" s="22" t="s">
        <v>220</v>
      </c>
      <c r="F100" s="62" t="s">
        <v>403</v>
      </c>
      <c r="G100" s="11"/>
      <c r="H100" s="10" t="s">
        <v>404</v>
      </c>
      <c r="I100" s="21" t="s">
        <v>365</v>
      </c>
    </row>
    <row r="101" spans="1:9" s="3" customFormat="1" ht="60.75" customHeight="1">
      <c r="A101" s="64">
        <v>10</v>
      </c>
      <c r="B101" s="65">
        <v>104</v>
      </c>
      <c r="C101" s="63" t="s">
        <v>405</v>
      </c>
      <c r="D101" s="22">
        <v>1995</v>
      </c>
      <c r="E101" s="22" t="s">
        <v>220</v>
      </c>
      <c r="F101" s="62" t="s">
        <v>406</v>
      </c>
      <c r="G101" s="11"/>
      <c r="H101" s="10" t="s">
        <v>404</v>
      </c>
      <c r="I101" s="21" t="s">
        <v>365</v>
      </c>
    </row>
    <row r="102" spans="1:9" s="3" customFormat="1" ht="60.75" customHeight="1">
      <c r="A102" s="64">
        <v>11</v>
      </c>
      <c r="B102" s="65">
        <v>8</v>
      </c>
      <c r="C102" s="63" t="s">
        <v>176</v>
      </c>
      <c r="D102" s="22">
        <v>1982</v>
      </c>
      <c r="E102" s="22"/>
      <c r="F102" s="62" t="s">
        <v>379</v>
      </c>
      <c r="G102" s="11" t="s">
        <v>380</v>
      </c>
      <c r="H102" s="10" t="s">
        <v>175</v>
      </c>
      <c r="I102" s="21" t="s">
        <v>245</v>
      </c>
    </row>
    <row r="103" spans="1:9" s="3" customFormat="1" ht="60.75" customHeight="1">
      <c r="A103" s="64">
        <v>12</v>
      </c>
      <c r="B103" s="65">
        <v>117</v>
      </c>
      <c r="C103" s="63" t="s">
        <v>407</v>
      </c>
      <c r="D103" s="22">
        <v>2002</v>
      </c>
      <c r="E103" s="22" t="s">
        <v>177</v>
      </c>
      <c r="F103" s="62" t="s">
        <v>408</v>
      </c>
      <c r="G103" s="11"/>
      <c r="H103" s="10" t="s">
        <v>179</v>
      </c>
      <c r="I103" s="21" t="s">
        <v>409</v>
      </c>
    </row>
    <row r="104" spans="1:9" s="3" customFormat="1" ht="60.75" customHeight="1">
      <c r="A104" s="64">
        <v>13</v>
      </c>
      <c r="B104" s="65">
        <v>118</v>
      </c>
      <c r="C104" s="63" t="s">
        <v>410</v>
      </c>
      <c r="D104" s="22">
        <v>1999</v>
      </c>
      <c r="E104" s="22" t="s">
        <v>177</v>
      </c>
      <c r="F104" s="62" t="s">
        <v>411</v>
      </c>
      <c r="G104" s="11"/>
      <c r="H104" s="10" t="s">
        <v>179</v>
      </c>
      <c r="I104" s="21" t="s">
        <v>409</v>
      </c>
    </row>
    <row r="105" spans="1:9" s="3" customFormat="1" ht="60.75" customHeight="1">
      <c r="A105" s="64">
        <v>14</v>
      </c>
      <c r="B105" s="65">
        <v>17</v>
      </c>
      <c r="C105" s="63" t="s">
        <v>382</v>
      </c>
      <c r="D105" s="22">
        <v>2001</v>
      </c>
      <c r="E105" s="22" t="s">
        <v>177</v>
      </c>
      <c r="F105" s="62" t="s">
        <v>426</v>
      </c>
      <c r="G105" s="11" t="s">
        <v>383</v>
      </c>
      <c r="H105" s="10" t="s">
        <v>384</v>
      </c>
      <c r="I105" s="21" t="s">
        <v>385</v>
      </c>
    </row>
    <row r="106" spans="1:9" s="3" customFormat="1" ht="60.75" customHeight="1">
      <c r="A106" s="64">
        <v>15</v>
      </c>
      <c r="B106" s="65">
        <v>114</v>
      </c>
      <c r="C106" s="63" t="s">
        <v>315</v>
      </c>
      <c r="D106" s="22">
        <v>2004</v>
      </c>
      <c r="E106" s="22" t="s">
        <v>173</v>
      </c>
      <c r="F106" s="62" t="s">
        <v>346</v>
      </c>
      <c r="G106" s="11" t="s">
        <v>347</v>
      </c>
      <c r="H106" s="10" t="s">
        <v>195</v>
      </c>
      <c r="I106" s="21" t="s">
        <v>196</v>
      </c>
    </row>
    <row r="107" spans="1:9" s="3" customFormat="1" ht="60.75" customHeight="1">
      <c r="A107" s="64">
        <v>16</v>
      </c>
      <c r="B107" s="65">
        <v>66</v>
      </c>
      <c r="C107" s="63" t="s">
        <v>423</v>
      </c>
      <c r="D107" s="22">
        <v>2004</v>
      </c>
      <c r="E107" s="22" t="s">
        <v>173</v>
      </c>
      <c r="F107" s="62" t="s">
        <v>422</v>
      </c>
      <c r="G107" s="11"/>
      <c r="H107" s="10" t="s">
        <v>342</v>
      </c>
      <c r="I107" s="21" t="s">
        <v>399</v>
      </c>
    </row>
    <row r="108" spans="1:9" s="3" customFormat="1" ht="60.75" customHeight="1">
      <c r="A108" s="64">
        <v>17</v>
      </c>
      <c r="B108" s="65">
        <v>52</v>
      </c>
      <c r="C108" s="63" t="s">
        <v>425</v>
      </c>
      <c r="D108" s="22">
        <v>1977</v>
      </c>
      <c r="E108" s="22" t="s">
        <v>211</v>
      </c>
      <c r="F108" s="62" t="s">
        <v>416</v>
      </c>
      <c r="G108" s="11" t="s">
        <v>417</v>
      </c>
      <c r="H108" s="10" t="s">
        <v>201</v>
      </c>
      <c r="I108" s="21" t="s">
        <v>418</v>
      </c>
    </row>
    <row r="109" spans="1:9" s="3" customFormat="1" ht="60.75" customHeight="1">
      <c r="A109" s="64">
        <v>18</v>
      </c>
      <c r="B109" s="65">
        <v>73</v>
      </c>
      <c r="C109" s="77" t="s">
        <v>579</v>
      </c>
      <c r="D109" s="22"/>
      <c r="E109" s="22"/>
      <c r="F109" s="62" t="s">
        <v>419</v>
      </c>
      <c r="G109" s="11"/>
      <c r="H109" s="10" t="s">
        <v>226</v>
      </c>
      <c r="I109" s="21" t="s">
        <v>227</v>
      </c>
    </row>
    <row r="110" spans="1:9" s="3" customFormat="1" ht="60.75" customHeight="1">
      <c r="A110" s="64">
        <v>19</v>
      </c>
      <c r="B110" s="65">
        <v>127</v>
      </c>
      <c r="C110" s="63" t="s">
        <v>424</v>
      </c>
      <c r="D110" s="22"/>
      <c r="E110" s="22" t="s">
        <v>211</v>
      </c>
      <c r="F110" s="62" t="s">
        <v>421</v>
      </c>
      <c r="G110" s="11"/>
      <c r="H110" s="10" t="s">
        <v>201</v>
      </c>
      <c r="I110" s="21" t="s">
        <v>202</v>
      </c>
    </row>
    <row r="111" spans="1:9" s="3" customFormat="1" ht="60.75" customHeight="1">
      <c r="A111" s="64">
        <v>20</v>
      </c>
      <c r="B111" s="65">
        <v>63</v>
      </c>
      <c r="C111" s="63" t="s">
        <v>398</v>
      </c>
      <c r="D111" s="22"/>
      <c r="E111" s="22"/>
      <c r="F111" s="62" t="s">
        <v>427</v>
      </c>
      <c r="G111" s="11"/>
      <c r="H111" s="10" t="s">
        <v>342</v>
      </c>
      <c r="I111" s="21" t="s">
        <v>399</v>
      </c>
    </row>
    <row r="112" spans="1:9" s="3" customFormat="1" ht="60.75" customHeight="1">
      <c r="A112" s="64">
        <v>21</v>
      </c>
      <c r="B112" s="65">
        <v>144</v>
      </c>
      <c r="C112" s="63" t="s">
        <v>412</v>
      </c>
      <c r="D112" s="22">
        <v>2000</v>
      </c>
      <c r="E112" s="22" t="s">
        <v>250</v>
      </c>
      <c r="F112" s="62" t="s">
        <v>428</v>
      </c>
      <c r="G112" s="11" t="s">
        <v>415</v>
      </c>
      <c r="H112" s="10" t="s">
        <v>413</v>
      </c>
      <c r="I112" s="21" t="s">
        <v>414</v>
      </c>
    </row>
    <row r="113" spans="1:9" s="3" customFormat="1" ht="60.75" customHeight="1">
      <c r="A113" s="64">
        <v>22</v>
      </c>
      <c r="B113" s="65">
        <v>9</v>
      </c>
      <c r="C113" s="63" t="s">
        <v>176</v>
      </c>
      <c r="D113" s="22">
        <v>1982</v>
      </c>
      <c r="E113" s="22"/>
      <c r="F113" s="62" t="s">
        <v>381</v>
      </c>
      <c r="G113" s="11"/>
      <c r="H113" s="10" t="s">
        <v>175</v>
      </c>
      <c r="I113" s="21" t="s">
        <v>245</v>
      </c>
    </row>
    <row r="114" spans="1:9" s="3" customFormat="1" ht="29.25" customHeight="1">
      <c r="A114" s="265" t="s">
        <v>59</v>
      </c>
      <c r="B114" s="280"/>
      <c r="C114" s="280"/>
      <c r="D114" s="280"/>
      <c r="E114" s="280"/>
      <c r="F114" s="280"/>
      <c r="G114" s="267"/>
      <c r="H114" s="271">
        <v>0.6041666666666666</v>
      </c>
      <c r="I114" s="272"/>
    </row>
    <row r="115" spans="1:9" s="3" customFormat="1" ht="33" customHeight="1">
      <c r="A115" s="265" t="s">
        <v>100</v>
      </c>
      <c r="B115" s="265"/>
      <c r="C115" s="265"/>
      <c r="D115" s="265"/>
      <c r="E115" s="265"/>
      <c r="F115" s="265"/>
      <c r="G115" s="265"/>
      <c r="H115" s="268">
        <v>0.6180555555555556</v>
      </c>
      <c r="I115" s="268"/>
    </row>
    <row r="116" spans="1:9" s="3" customFormat="1" ht="28.5" customHeight="1">
      <c r="A116" s="253" t="s">
        <v>12</v>
      </c>
      <c r="B116" s="256"/>
      <c r="C116" s="29" t="s">
        <v>13</v>
      </c>
      <c r="D116" s="253" t="s">
        <v>15</v>
      </c>
      <c r="E116" s="253"/>
      <c r="F116" s="254" t="s">
        <v>16</v>
      </c>
      <c r="G116" s="255"/>
      <c r="H116" s="273" t="s">
        <v>18</v>
      </c>
      <c r="I116" s="274"/>
    </row>
    <row r="117" spans="1:9" s="3" customFormat="1" ht="39" customHeight="1">
      <c r="A117" s="259" t="s">
        <v>30</v>
      </c>
      <c r="B117" s="260"/>
      <c r="C117" s="4" t="s">
        <v>58</v>
      </c>
      <c r="D117" s="261" t="s">
        <v>43</v>
      </c>
      <c r="E117" s="261"/>
      <c r="F117" s="262"/>
      <c r="G117" s="263"/>
      <c r="H117" s="264" t="s">
        <v>61</v>
      </c>
      <c r="I117" s="264"/>
    </row>
    <row r="118" spans="1:9" s="3" customFormat="1" ht="60.75" customHeight="1">
      <c r="A118" s="64">
        <v>1</v>
      </c>
      <c r="B118" s="65">
        <v>101</v>
      </c>
      <c r="C118" s="63" t="s">
        <v>446</v>
      </c>
      <c r="D118" s="22">
        <v>1979</v>
      </c>
      <c r="E118" s="22" t="s">
        <v>250</v>
      </c>
      <c r="F118" s="62" t="s">
        <v>452</v>
      </c>
      <c r="G118" s="11" t="s">
        <v>448</v>
      </c>
      <c r="H118" s="10" t="s">
        <v>404</v>
      </c>
      <c r="I118" s="21" t="s">
        <v>361</v>
      </c>
    </row>
    <row r="119" spans="1:9" s="3" customFormat="1" ht="60.75" customHeight="1">
      <c r="A119" s="64">
        <v>2</v>
      </c>
      <c r="B119" s="65">
        <v>18</v>
      </c>
      <c r="C119" s="63" t="s">
        <v>385</v>
      </c>
      <c r="D119" s="22">
        <v>1992</v>
      </c>
      <c r="E119" s="22" t="s">
        <v>250</v>
      </c>
      <c r="F119" s="62" t="s">
        <v>453</v>
      </c>
      <c r="G119" s="11"/>
      <c r="H119" s="10" t="s">
        <v>434</v>
      </c>
      <c r="I119" s="21" t="s">
        <v>433</v>
      </c>
    </row>
    <row r="120" spans="1:9" s="3" customFormat="1" ht="60.75" customHeight="1">
      <c r="A120" s="64">
        <v>3</v>
      </c>
      <c r="B120" s="65">
        <v>154</v>
      </c>
      <c r="C120" s="63" t="s">
        <v>475</v>
      </c>
      <c r="D120" s="22">
        <v>1997</v>
      </c>
      <c r="E120" s="22" t="s">
        <v>250</v>
      </c>
      <c r="F120" s="62" t="s">
        <v>586</v>
      </c>
      <c r="G120" s="11"/>
      <c r="H120" s="10" t="s">
        <v>413</v>
      </c>
      <c r="I120" s="21" t="s">
        <v>414</v>
      </c>
    </row>
    <row r="121" spans="1:9" s="3" customFormat="1" ht="60.75" customHeight="1">
      <c r="A121" s="64">
        <v>4</v>
      </c>
      <c r="B121" s="65">
        <v>55</v>
      </c>
      <c r="C121" s="63" t="s">
        <v>219</v>
      </c>
      <c r="D121" s="22">
        <v>1958</v>
      </c>
      <c r="E121" s="22" t="s">
        <v>355</v>
      </c>
      <c r="F121" s="62" t="s">
        <v>437</v>
      </c>
      <c r="G121" s="11" t="s">
        <v>438</v>
      </c>
      <c r="H121" s="10" t="s">
        <v>218</v>
      </c>
      <c r="I121" s="21" t="s">
        <v>397</v>
      </c>
    </row>
    <row r="122" spans="1:9" s="3" customFormat="1" ht="60.75" customHeight="1">
      <c r="A122" s="64">
        <v>5</v>
      </c>
      <c r="B122" s="65">
        <v>21</v>
      </c>
      <c r="C122" s="63" t="s">
        <v>246</v>
      </c>
      <c r="D122" s="22">
        <v>1990</v>
      </c>
      <c r="E122" s="22" t="s">
        <v>237</v>
      </c>
      <c r="F122" s="62" t="s">
        <v>435</v>
      </c>
      <c r="G122" s="11" t="s">
        <v>436</v>
      </c>
      <c r="H122" s="10" t="s">
        <v>249</v>
      </c>
      <c r="I122" s="21" t="s">
        <v>6</v>
      </c>
    </row>
    <row r="123" spans="1:9" s="3" customFormat="1" ht="60.75" customHeight="1">
      <c r="A123" s="64">
        <v>6</v>
      </c>
      <c r="B123" s="65">
        <v>59</v>
      </c>
      <c r="C123" s="63" t="s">
        <v>343</v>
      </c>
      <c r="D123" s="22">
        <v>1992</v>
      </c>
      <c r="E123" s="22" t="s">
        <v>237</v>
      </c>
      <c r="F123" s="62" t="s">
        <v>439</v>
      </c>
      <c r="G123" s="11"/>
      <c r="H123" s="10" t="s">
        <v>342</v>
      </c>
      <c r="I123" s="21" t="s">
        <v>399</v>
      </c>
    </row>
    <row r="124" spans="1:9" s="3" customFormat="1" ht="60.75" customHeight="1">
      <c r="A124" s="64">
        <v>7</v>
      </c>
      <c r="B124" s="65">
        <v>61</v>
      </c>
      <c r="C124" s="63" t="s">
        <v>440</v>
      </c>
      <c r="D124" s="22">
        <v>1998</v>
      </c>
      <c r="E124" s="22" t="s">
        <v>228</v>
      </c>
      <c r="F124" s="62" t="s">
        <v>441</v>
      </c>
      <c r="G124" s="11"/>
      <c r="H124" s="10" t="s">
        <v>342</v>
      </c>
      <c r="I124" s="21" t="s">
        <v>399</v>
      </c>
    </row>
    <row r="125" spans="1:9" s="3" customFormat="1" ht="60.75" customHeight="1">
      <c r="A125" s="64">
        <v>8</v>
      </c>
      <c r="B125" s="65">
        <v>96</v>
      </c>
      <c r="C125" s="63" t="s">
        <v>442</v>
      </c>
      <c r="D125" s="22">
        <v>1985</v>
      </c>
      <c r="E125" s="22" t="s">
        <v>250</v>
      </c>
      <c r="F125" s="62" t="s">
        <v>443</v>
      </c>
      <c r="G125" s="11"/>
      <c r="H125" s="10" t="s">
        <v>444</v>
      </c>
      <c r="I125" s="21" t="s">
        <v>445</v>
      </c>
    </row>
    <row r="126" spans="1:9" s="3" customFormat="1" ht="60.75" customHeight="1">
      <c r="A126" s="64">
        <v>9</v>
      </c>
      <c r="B126" s="65">
        <v>98</v>
      </c>
      <c r="C126" s="63" t="s">
        <v>361</v>
      </c>
      <c r="D126" s="22">
        <v>1968</v>
      </c>
      <c r="E126" s="22" t="s">
        <v>362</v>
      </c>
      <c r="F126" s="62" t="s">
        <v>467</v>
      </c>
      <c r="G126" s="11" t="s">
        <v>468</v>
      </c>
      <c r="H126" s="10" t="s">
        <v>364</v>
      </c>
      <c r="I126" s="21" t="s">
        <v>365</v>
      </c>
    </row>
    <row r="127" spans="1:9" s="3" customFormat="1" ht="60.75" customHeight="1">
      <c r="A127" s="64">
        <v>10</v>
      </c>
      <c r="B127" s="65">
        <v>123</v>
      </c>
      <c r="C127" s="63" t="s">
        <v>366</v>
      </c>
      <c r="D127" s="22">
        <v>1988</v>
      </c>
      <c r="E127" s="22" t="s">
        <v>237</v>
      </c>
      <c r="F127" s="62" t="s">
        <v>449</v>
      </c>
      <c r="G127" s="11" t="s">
        <v>450</v>
      </c>
      <c r="H127" s="10" t="s">
        <v>369</v>
      </c>
      <c r="I127" s="21" t="s">
        <v>6</v>
      </c>
    </row>
    <row r="128" spans="1:9" s="3" customFormat="1" ht="60.75" customHeight="1">
      <c r="A128" s="64">
        <v>11</v>
      </c>
      <c r="B128" s="65">
        <v>46</v>
      </c>
      <c r="C128" s="63" t="s">
        <v>266</v>
      </c>
      <c r="D128" s="22">
        <v>1980</v>
      </c>
      <c r="E128" s="22" t="s">
        <v>250</v>
      </c>
      <c r="F128" s="62" t="s">
        <v>267</v>
      </c>
      <c r="G128" s="11" t="s">
        <v>268</v>
      </c>
      <c r="H128" s="10" t="s">
        <v>269</v>
      </c>
      <c r="I128" s="21" t="s">
        <v>219</v>
      </c>
    </row>
    <row r="129" spans="1:9" s="3" customFormat="1" ht="60.75" customHeight="1">
      <c r="A129" s="64">
        <v>12</v>
      </c>
      <c r="B129" s="65">
        <v>100</v>
      </c>
      <c r="C129" s="63" t="s">
        <v>446</v>
      </c>
      <c r="D129" s="22">
        <v>1979</v>
      </c>
      <c r="E129" s="22" t="s">
        <v>250</v>
      </c>
      <c r="F129" s="62" t="s">
        <v>451</v>
      </c>
      <c r="G129" s="11" t="s">
        <v>447</v>
      </c>
      <c r="H129" s="10" t="s">
        <v>404</v>
      </c>
      <c r="I129" s="21" t="s">
        <v>361</v>
      </c>
    </row>
    <row r="130" spans="1:9" s="3" customFormat="1" ht="60.75" customHeight="1">
      <c r="A130" s="64">
        <v>13</v>
      </c>
      <c r="B130" s="65">
        <v>13</v>
      </c>
      <c r="C130" s="63" t="s">
        <v>385</v>
      </c>
      <c r="D130" s="22">
        <v>1992</v>
      </c>
      <c r="E130" s="22" t="s">
        <v>250</v>
      </c>
      <c r="F130" s="62" t="s">
        <v>431</v>
      </c>
      <c r="G130" s="11" t="s">
        <v>432</v>
      </c>
      <c r="H130" s="10" t="s">
        <v>384</v>
      </c>
      <c r="I130" s="21" t="s">
        <v>433</v>
      </c>
    </row>
    <row r="131" spans="1:9" s="3" customFormat="1" ht="22.5" customHeight="1">
      <c r="A131" s="257" t="s">
        <v>49</v>
      </c>
      <c r="B131" s="258"/>
      <c r="C131" s="258"/>
      <c r="D131" s="258"/>
      <c r="E131" s="258"/>
      <c r="F131" s="258"/>
      <c r="G131" s="258"/>
      <c r="H131" s="258"/>
      <c r="I131" s="258"/>
    </row>
    <row r="132" spans="1:9" s="3" customFormat="1" ht="39" customHeight="1">
      <c r="A132" s="259" t="s">
        <v>30</v>
      </c>
      <c r="B132" s="260"/>
      <c r="C132" s="4" t="s">
        <v>60</v>
      </c>
      <c r="D132" s="261" t="s">
        <v>43</v>
      </c>
      <c r="E132" s="261"/>
      <c r="F132" s="262"/>
      <c r="G132" s="263"/>
      <c r="H132" s="264" t="s">
        <v>44</v>
      </c>
      <c r="I132" s="264"/>
    </row>
    <row r="133" spans="1:9" s="3" customFormat="1" ht="60.75" customHeight="1">
      <c r="A133" s="64">
        <v>1</v>
      </c>
      <c r="B133" s="65">
        <v>136</v>
      </c>
      <c r="C133" s="63" t="s">
        <v>470</v>
      </c>
      <c r="D133" s="22">
        <v>1984</v>
      </c>
      <c r="E133" s="22" t="s">
        <v>250</v>
      </c>
      <c r="F133" s="62" t="s">
        <v>471</v>
      </c>
      <c r="G133" s="11"/>
      <c r="H133" s="10" t="s">
        <v>413</v>
      </c>
      <c r="I133" s="21" t="s">
        <v>414</v>
      </c>
    </row>
    <row r="134" spans="1:9" s="3" customFormat="1" ht="60.75" customHeight="1">
      <c r="A134" s="64">
        <v>2</v>
      </c>
      <c r="B134" s="65">
        <v>44</v>
      </c>
      <c r="C134" s="63" t="s">
        <v>394</v>
      </c>
      <c r="D134" s="22">
        <v>1988</v>
      </c>
      <c r="E134" s="22" t="s">
        <v>250</v>
      </c>
      <c r="F134" s="62" t="s">
        <v>459</v>
      </c>
      <c r="G134" s="11" t="s">
        <v>478</v>
      </c>
      <c r="H134" s="10" t="s">
        <v>305</v>
      </c>
      <c r="I134" s="21" t="s">
        <v>479</v>
      </c>
    </row>
    <row r="135" spans="1:9" s="3" customFormat="1" ht="60.75" customHeight="1">
      <c r="A135" s="64">
        <v>3</v>
      </c>
      <c r="B135" s="65">
        <v>90</v>
      </c>
      <c r="C135" s="63" t="s">
        <v>461</v>
      </c>
      <c r="D135" s="22">
        <v>1991</v>
      </c>
      <c r="E135" s="22" t="s">
        <v>237</v>
      </c>
      <c r="F135" s="62" t="s">
        <v>462</v>
      </c>
      <c r="G135" s="11" t="s">
        <v>463</v>
      </c>
      <c r="H135" s="10" t="s">
        <v>464</v>
      </c>
      <c r="I135" s="21" t="s">
        <v>465</v>
      </c>
    </row>
    <row r="136" spans="1:9" s="3" customFormat="1" ht="60.75" customHeight="1">
      <c r="A136" s="64">
        <v>4</v>
      </c>
      <c r="B136" s="65">
        <v>150</v>
      </c>
      <c r="C136" s="63" t="s">
        <v>474</v>
      </c>
      <c r="D136" s="22">
        <v>1998</v>
      </c>
      <c r="E136" s="22" t="s">
        <v>237</v>
      </c>
      <c r="F136" s="62" t="s">
        <v>480</v>
      </c>
      <c r="G136" s="11"/>
      <c r="H136" s="10" t="s">
        <v>413</v>
      </c>
      <c r="I136" s="21" t="s">
        <v>414</v>
      </c>
    </row>
    <row r="137" spans="1:9" s="3" customFormat="1" ht="60.75" customHeight="1">
      <c r="A137" s="64">
        <v>5</v>
      </c>
      <c r="B137" s="65">
        <v>12</v>
      </c>
      <c r="C137" s="63" t="s">
        <v>385</v>
      </c>
      <c r="D137" s="22">
        <v>1992</v>
      </c>
      <c r="E137" s="22" t="s">
        <v>250</v>
      </c>
      <c r="F137" s="62" t="s">
        <v>483</v>
      </c>
      <c r="G137" s="11" t="s">
        <v>454</v>
      </c>
      <c r="H137" s="10" t="s">
        <v>384</v>
      </c>
      <c r="I137" s="21" t="s">
        <v>433</v>
      </c>
    </row>
    <row r="138" spans="1:9" s="3" customFormat="1" ht="60.75" customHeight="1">
      <c r="A138" s="64">
        <v>6</v>
      </c>
      <c r="B138" s="65">
        <v>19</v>
      </c>
      <c r="C138" s="63" t="s">
        <v>455</v>
      </c>
      <c r="D138" s="22">
        <v>1985</v>
      </c>
      <c r="E138" s="22" t="s">
        <v>237</v>
      </c>
      <c r="F138" s="62" t="s">
        <v>456</v>
      </c>
      <c r="G138" s="11" t="s">
        <v>457</v>
      </c>
      <c r="H138" s="10" t="s">
        <v>458</v>
      </c>
      <c r="I138" s="21" t="s">
        <v>385</v>
      </c>
    </row>
    <row r="139" spans="1:9" s="3" customFormat="1" ht="60.75" customHeight="1">
      <c r="A139" s="64">
        <v>7</v>
      </c>
      <c r="B139" s="65">
        <v>29</v>
      </c>
      <c r="C139" s="63" t="s">
        <v>349</v>
      </c>
      <c r="D139" s="22">
        <v>1970</v>
      </c>
      <c r="E139" s="22" t="s">
        <v>237</v>
      </c>
      <c r="F139" s="62" t="s">
        <v>481</v>
      </c>
      <c r="G139" s="11"/>
      <c r="H139" s="10" t="s">
        <v>201</v>
      </c>
      <c r="I139" s="21" t="s">
        <v>6</v>
      </c>
    </row>
    <row r="140" spans="1:9" s="3" customFormat="1" ht="60.75" customHeight="1">
      <c r="A140" s="64">
        <v>8</v>
      </c>
      <c r="B140" s="65">
        <v>130</v>
      </c>
      <c r="C140" s="63" t="s">
        <v>202</v>
      </c>
      <c r="D140" s="22"/>
      <c r="E140" s="22"/>
      <c r="F140" s="62" t="s">
        <v>469</v>
      </c>
      <c r="G140" s="11"/>
      <c r="H140" s="10" t="s">
        <v>201</v>
      </c>
      <c r="I140" s="21" t="s">
        <v>252</v>
      </c>
    </row>
    <row r="141" spans="1:9" s="3" customFormat="1" ht="60.75" customHeight="1">
      <c r="A141" s="64">
        <v>9</v>
      </c>
      <c r="B141" s="65">
        <v>138</v>
      </c>
      <c r="C141" s="63" t="s">
        <v>470</v>
      </c>
      <c r="D141" s="22">
        <v>1984</v>
      </c>
      <c r="E141" s="22" t="s">
        <v>250</v>
      </c>
      <c r="F141" s="62" t="s">
        <v>472</v>
      </c>
      <c r="G141" s="11" t="s">
        <v>473</v>
      </c>
      <c r="H141" s="10" t="s">
        <v>413</v>
      </c>
      <c r="I141" s="21" t="s">
        <v>414</v>
      </c>
    </row>
    <row r="142" spans="1:9" s="3" customFormat="1" ht="60.75" customHeight="1">
      <c r="A142" s="64">
        <v>10</v>
      </c>
      <c r="B142" s="65">
        <v>45</v>
      </c>
      <c r="C142" s="63" t="s">
        <v>394</v>
      </c>
      <c r="D142" s="22">
        <v>1988</v>
      </c>
      <c r="E142" s="22" t="s">
        <v>250</v>
      </c>
      <c r="F142" s="62" t="s">
        <v>460</v>
      </c>
      <c r="G142" s="11"/>
      <c r="H142" s="10" t="s">
        <v>305</v>
      </c>
      <c r="I142" s="21" t="s">
        <v>6</v>
      </c>
    </row>
    <row r="143" spans="1:9" s="3" customFormat="1" ht="60.75" customHeight="1">
      <c r="A143" s="64">
        <v>11</v>
      </c>
      <c r="B143" s="65">
        <v>91</v>
      </c>
      <c r="C143" s="63" t="s">
        <v>461</v>
      </c>
      <c r="D143" s="22">
        <v>1991</v>
      </c>
      <c r="E143" s="22" t="s">
        <v>237</v>
      </c>
      <c r="F143" s="62" t="s">
        <v>466</v>
      </c>
      <c r="G143" s="11"/>
      <c r="H143" s="10" t="s">
        <v>464</v>
      </c>
      <c r="I143" s="21" t="s">
        <v>465</v>
      </c>
    </row>
    <row r="144" spans="1:9" s="3" customFormat="1" ht="60.75" customHeight="1">
      <c r="A144" s="64">
        <v>12</v>
      </c>
      <c r="B144" s="65">
        <v>149</v>
      </c>
      <c r="C144" s="63" t="s">
        <v>477</v>
      </c>
      <c r="D144" s="22">
        <v>1998</v>
      </c>
      <c r="E144" s="22" t="s">
        <v>237</v>
      </c>
      <c r="F144" s="62" t="s">
        <v>476</v>
      </c>
      <c r="G144" s="11"/>
      <c r="H144" s="10" t="s">
        <v>413</v>
      </c>
      <c r="I144" s="21" t="s">
        <v>414</v>
      </c>
    </row>
    <row r="145" spans="1:9" s="3" customFormat="1" ht="60.75" customHeight="1">
      <c r="A145" s="64">
        <v>13</v>
      </c>
      <c r="B145" s="65">
        <v>11</v>
      </c>
      <c r="C145" s="63" t="s">
        <v>385</v>
      </c>
      <c r="D145" s="22">
        <v>1992</v>
      </c>
      <c r="E145" s="22" t="s">
        <v>250</v>
      </c>
      <c r="F145" s="62" t="s">
        <v>482</v>
      </c>
      <c r="G145" s="11" t="s">
        <v>383</v>
      </c>
      <c r="H145" s="10" t="s">
        <v>384</v>
      </c>
      <c r="I145" s="21" t="s">
        <v>433</v>
      </c>
    </row>
    <row r="146" spans="1:9" s="3" customFormat="1" ht="33" customHeight="1">
      <c r="A146" s="265" t="s">
        <v>33</v>
      </c>
      <c r="B146" s="266"/>
      <c r="C146" s="266"/>
      <c r="D146" s="266"/>
      <c r="E146" s="266"/>
      <c r="F146" s="266"/>
      <c r="G146" s="267"/>
      <c r="H146" s="268">
        <v>0.6805555555555555</v>
      </c>
      <c r="I146" s="268"/>
    </row>
    <row r="147" spans="1:9" s="3" customFormat="1" ht="28.5" customHeight="1">
      <c r="A147" s="253" t="s">
        <v>12</v>
      </c>
      <c r="B147" s="256"/>
      <c r="C147" s="29" t="s">
        <v>13</v>
      </c>
      <c r="D147" s="253" t="s">
        <v>15</v>
      </c>
      <c r="E147" s="253"/>
      <c r="F147" s="254" t="s">
        <v>16</v>
      </c>
      <c r="G147" s="255"/>
      <c r="H147" s="273" t="s">
        <v>18</v>
      </c>
      <c r="I147" s="274"/>
    </row>
    <row r="148" spans="1:9" s="3" customFormat="1" ht="24.75" customHeight="1">
      <c r="A148" s="259" t="s">
        <v>31</v>
      </c>
      <c r="B148" s="260"/>
      <c r="C148" s="4" t="s">
        <v>37</v>
      </c>
      <c r="D148" s="261" t="s">
        <v>46</v>
      </c>
      <c r="E148" s="261"/>
      <c r="F148" s="262"/>
      <c r="G148" s="263"/>
      <c r="H148" s="264" t="s">
        <v>47</v>
      </c>
      <c r="I148" s="264"/>
    </row>
    <row r="149" spans="1:9" s="3" customFormat="1" ht="60.75" customHeight="1">
      <c r="A149" s="64">
        <v>1</v>
      </c>
      <c r="B149" s="65">
        <v>146</v>
      </c>
      <c r="C149" s="63" t="s">
        <v>474</v>
      </c>
      <c r="D149" s="22">
        <v>1998</v>
      </c>
      <c r="E149" s="22" t="s">
        <v>250</v>
      </c>
      <c r="F149" s="62" t="s">
        <v>545</v>
      </c>
      <c r="G149" s="11" t="s">
        <v>509</v>
      </c>
      <c r="H149" s="10" t="s">
        <v>413</v>
      </c>
      <c r="I149" s="21" t="s">
        <v>414</v>
      </c>
    </row>
    <row r="150" spans="1:9" s="3" customFormat="1" ht="60.75" customHeight="1">
      <c r="A150" s="64">
        <v>2</v>
      </c>
      <c r="B150" s="65">
        <v>74</v>
      </c>
      <c r="C150" s="63" t="s">
        <v>495</v>
      </c>
      <c r="D150" s="22">
        <v>2000</v>
      </c>
      <c r="E150" s="22" t="s">
        <v>228</v>
      </c>
      <c r="F150" s="62" t="s">
        <v>496</v>
      </c>
      <c r="G150" s="11" t="s">
        <v>497</v>
      </c>
      <c r="H150" s="10" t="s">
        <v>226</v>
      </c>
      <c r="I150" s="21" t="s">
        <v>227</v>
      </c>
    </row>
    <row r="151" spans="1:9" s="3" customFormat="1" ht="60.75" customHeight="1">
      <c r="A151" s="64">
        <v>3</v>
      </c>
      <c r="B151" s="65">
        <v>65</v>
      </c>
      <c r="C151" s="63" t="s">
        <v>400</v>
      </c>
      <c r="D151" s="22">
        <v>2001</v>
      </c>
      <c r="E151" s="22" t="s">
        <v>181</v>
      </c>
      <c r="F151" s="62" t="s">
        <v>401</v>
      </c>
      <c r="G151" s="11"/>
      <c r="H151" s="10" t="s">
        <v>342</v>
      </c>
      <c r="I151" s="21" t="s">
        <v>399</v>
      </c>
    </row>
    <row r="152" spans="1:9" s="3" customFormat="1" ht="60.75" customHeight="1">
      <c r="A152" s="64">
        <v>4</v>
      </c>
      <c r="B152" s="65">
        <v>58</v>
      </c>
      <c r="C152" s="63" t="s">
        <v>399</v>
      </c>
      <c r="D152" s="22">
        <v>1974</v>
      </c>
      <c r="E152" s="22" t="s">
        <v>355</v>
      </c>
      <c r="F152" s="62" t="s">
        <v>493</v>
      </c>
      <c r="G152" s="11"/>
      <c r="H152" s="10" t="s">
        <v>342</v>
      </c>
      <c r="I152" s="21" t="s">
        <v>6</v>
      </c>
    </row>
    <row r="153" spans="1:9" s="3" customFormat="1" ht="60.75" customHeight="1">
      <c r="A153" s="64">
        <v>5</v>
      </c>
      <c r="B153" s="65">
        <v>140</v>
      </c>
      <c r="C153" s="63" t="s">
        <v>470</v>
      </c>
      <c r="D153" s="22">
        <v>1984</v>
      </c>
      <c r="E153" s="22" t="s">
        <v>250</v>
      </c>
      <c r="F153" s="62" t="s">
        <v>501</v>
      </c>
      <c r="G153" s="11"/>
      <c r="H153" s="10" t="s">
        <v>413</v>
      </c>
      <c r="I153" s="21" t="s">
        <v>414</v>
      </c>
    </row>
    <row r="154" spans="1:9" s="3" customFormat="1" ht="60.75" customHeight="1">
      <c r="A154" s="64">
        <v>6</v>
      </c>
      <c r="B154" s="65">
        <v>117</v>
      </c>
      <c r="C154" s="63" t="s">
        <v>407</v>
      </c>
      <c r="D154" s="22">
        <v>2002</v>
      </c>
      <c r="E154" s="22" t="s">
        <v>177</v>
      </c>
      <c r="F154" s="62" t="s">
        <v>408</v>
      </c>
      <c r="G154" s="11"/>
      <c r="H154" s="10" t="s">
        <v>179</v>
      </c>
      <c r="I154" s="21" t="s">
        <v>409</v>
      </c>
    </row>
    <row r="155" spans="1:9" s="3" customFormat="1" ht="60.75" customHeight="1">
      <c r="A155" s="64">
        <v>7</v>
      </c>
      <c r="B155" s="65">
        <v>16</v>
      </c>
      <c r="C155" s="63" t="s">
        <v>385</v>
      </c>
      <c r="D155" s="22">
        <v>1992</v>
      </c>
      <c r="E155" s="22" t="s">
        <v>250</v>
      </c>
      <c r="F155" s="62" t="s">
        <v>484</v>
      </c>
      <c r="G155" s="11"/>
      <c r="H155" s="10" t="s">
        <v>384</v>
      </c>
      <c r="I155" s="21" t="s">
        <v>433</v>
      </c>
    </row>
    <row r="156" spans="1:9" s="3" customFormat="1" ht="60.75" customHeight="1">
      <c r="A156" s="64">
        <v>8</v>
      </c>
      <c r="B156" s="65">
        <v>28</v>
      </c>
      <c r="C156" s="63" t="s">
        <v>349</v>
      </c>
      <c r="D156" s="22">
        <v>1970</v>
      </c>
      <c r="E156" s="22" t="s">
        <v>237</v>
      </c>
      <c r="F156" s="62" t="s">
        <v>485</v>
      </c>
      <c r="G156" s="11" t="s">
        <v>486</v>
      </c>
      <c r="H156" s="10" t="s">
        <v>201</v>
      </c>
      <c r="I156" s="21" t="s">
        <v>6</v>
      </c>
    </row>
    <row r="157" spans="1:9" s="3" customFormat="1" ht="60.75" customHeight="1">
      <c r="A157" s="64">
        <v>9</v>
      </c>
      <c r="B157" s="65">
        <v>34</v>
      </c>
      <c r="C157" s="63" t="s">
        <v>487</v>
      </c>
      <c r="D157" s="22">
        <v>1998</v>
      </c>
      <c r="E157" s="22" t="s">
        <v>250</v>
      </c>
      <c r="F157" s="62" t="s">
        <v>488</v>
      </c>
      <c r="G157" s="11"/>
      <c r="H157" s="10" t="s">
        <v>179</v>
      </c>
      <c r="I157" s="21" t="s">
        <v>180</v>
      </c>
    </row>
    <row r="158" spans="1:9" s="3" customFormat="1" ht="60.75" customHeight="1">
      <c r="A158" s="64">
        <v>10</v>
      </c>
      <c r="B158" s="65">
        <v>48</v>
      </c>
      <c r="C158" s="63" t="s">
        <v>489</v>
      </c>
      <c r="D158" s="22">
        <v>1998</v>
      </c>
      <c r="E158" s="22" t="s">
        <v>177</v>
      </c>
      <c r="F158" s="62" t="s">
        <v>490</v>
      </c>
      <c r="G158" s="11" t="s">
        <v>491</v>
      </c>
      <c r="H158" s="10" t="s">
        <v>492</v>
      </c>
      <c r="I158" s="21" t="s">
        <v>394</v>
      </c>
    </row>
    <row r="159" spans="1:9" s="3" customFormat="1" ht="60.75" customHeight="1">
      <c r="A159" s="64">
        <v>11</v>
      </c>
      <c r="B159" s="65">
        <v>62</v>
      </c>
      <c r="C159" s="63" t="s">
        <v>398</v>
      </c>
      <c r="D159" s="22"/>
      <c r="E159" s="22"/>
      <c r="F159" s="62" t="s">
        <v>494</v>
      </c>
      <c r="G159" s="11"/>
      <c r="H159" s="10" t="s">
        <v>342</v>
      </c>
      <c r="I159" s="21" t="s">
        <v>399</v>
      </c>
    </row>
    <row r="160" spans="1:9" s="3" customFormat="1" ht="60.75" customHeight="1">
      <c r="A160" s="64">
        <v>12</v>
      </c>
      <c r="B160" s="65">
        <v>92</v>
      </c>
      <c r="C160" s="63" t="s">
        <v>498</v>
      </c>
      <c r="D160" s="22">
        <v>2001</v>
      </c>
      <c r="E160" s="22" t="s">
        <v>228</v>
      </c>
      <c r="F160" s="62" t="s">
        <v>499</v>
      </c>
      <c r="G160" s="11" t="s">
        <v>500</v>
      </c>
      <c r="H160" s="10" t="s">
        <v>464</v>
      </c>
      <c r="I160" s="21" t="s">
        <v>465</v>
      </c>
    </row>
    <row r="161" spans="1:9" s="3" customFormat="1" ht="60.75" customHeight="1">
      <c r="A161" s="64">
        <v>13</v>
      </c>
      <c r="B161" s="65">
        <v>128</v>
      </c>
      <c r="C161" s="63" t="s">
        <v>370</v>
      </c>
      <c r="D161" s="22"/>
      <c r="E161" s="22" t="s">
        <v>211</v>
      </c>
      <c r="F161" s="62" t="s">
        <v>514</v>
      </c>
      <c r="G161" s="11"/>
      <c r="H161" s="10" t="s">
        <v>201</v>
      </c>
      <c r="I161" s="21" t="s">
        <v>202</v>
      </c>
    </row>
    <row r="162" spans="1:9" s="3" customFormat="1" ht="60.75" customHeight="1">
      <c r="A162" s="64">
        <v>14</v>
      </c>
      <c r="B162" s="65">
        <v>156</v>
      </c>
      <c r="C162" s="63" t="s">
        <v>307</v>
      </c>
      <c r="D162" s="22">
        <v>1995</v>
      </c>
      <c r="E162" s="22" t="s">
        <v>237</v>
      </c>
      <c r="F162" s="62" t="s">
        <v>513</v>
      </c>
      <c r="G162" s="11" t="s">
        <v>513</v>
      </c>
      <c r="H162" s="10" t="s">
        <v>309</v>
      </c>
      <c r="I162" s="21" t="s">
        <v>6</v>
      </c>
    </row>
    <row r="163" spans="1:9" s="3" customFormat="1" ht="60.75" customHeight="1">
      <c r="A163" s="64">
        <v>15</v>
      </c>
      <c r="B163" s="65">
        <v>142</v>
      </c>
      <c r="C163" s="63" t="s">
        <v>504</v>
      </c>
      <c r="D163" s="22">
        <v>1998</v>
      </c>
      <c r="E163" s="22" t="s">
        <v>177</v>
      </c>
      <c r="F163" s="62" t="s">
        <v>505</v>
      </c>
      <c r="G163" s="11" t="s">
        <v>506</v>
      </c>
      <c r="H163" s="10" t="s">
        <v>413</v>
      </c>
      <c r="I163" s="21" t="s">
        <v>470</v>
      </c>
    </row>
    <row r="164" spans="1:9" s="3" customFormat="1" ht="60.75" customHeight="1">
      <c r="A164" s="64">
        <v>16</v>
      </c>
      <c r="B164" s="65">
        <v>145</v>
      </c>
      <c r="C164" s="63" t="s">
        <v>507</v>
      </c>
      <c r="D164" s="22">
        <v>2001</v>
      </c>
      <c r="E164" s="22" t="s">
        <v>250</v>
      </c>
      <c r="F164" s="62" t="s">
        <v>508</v>
      </c>
      <c r="G164" s="11"/>
      <c r="H164" s="10" t="s">
        <v>413</v>
      </c>
      <c r="I164" s="21" t="s">
        <v>414</v>
      </c>
    </row>
    <row r="165" spans="1:9" s="3" customFormat="1" ht="60.75" customHeight="1">
      <c r="A165" s="64">
        <v>17</v>
      </c>
      <c r="B165" s="65">
        <v>153</v>
      </c>
      <c r="C165" s="63" t="s">
        <v>475</v>
      </c>
      <c r="D165" s="22">
        <v>1997</v>
      </c>
      <c r="E165" s="22" t="s">
        <v>250</v>
      </c>
      <c r="F165" s="62" t="s">
        <v>511</v>
      </c>
      <c r="G165" s="11" t="s">
        <v>512</v>
      </c>
      <c r="H165" s="10" t="s">
        <v>413</v>
      </c>
      <c r="I165" s="21" t="s">
        <v>414</v>
      </c>
    </row>
    <row r="166" spans="1:9" s="3" customFormat="1" ht="60.75" customHeight="1">
      <c r="A166" s="64">
        <v>18</v>
      </c>
      <c r="B166" s="65">
        <v>141</v>
      </c>
      <c r="C166" s="63" t="s">
        <v>502</v>
      </c>
      <c r="D166" s="22">
        <v>1997</v>
      </c>
      <c r="E166" s="22" t="s">
        <v>228</v>
      </c>
      <c r="F166" s="62" t="s">
        <v>515</v>
      </c>
      <c r="G166" s="11" t="s">
        <v>503</v>
      </c>
      <c r="H166" s="10" t="s">
        <v>413</v>
      </c>
      <c r="I166" s="21" t="s">
        <v>414</v>
      </c>
    </row>
    <row r="167" spans="1:9" s="3" customFormat="1" ht="60.75" customHeight="1">
      <c r="A167" s="64">
        <v>19</v>
      </c>
      <c r="B167" s="65">
        <v>148</v>
      </c>
      <c r="C167" s="63" t="s">
        <v>474</v>
      </c>
      <c r="D167" s="22">
        <v>1998</v>
      </c>
      <c r="E167" s="22" t="s">
        <v>250</v>
      </c>
      <c r="F167" s="62" t="s">
        <v>510</v>
      </c>
      <c r="G167" s="11"/>
      <c r="H167" s="10" t="s">
        <v>413</v>
      </c>
      <c r="I167" s="21" t="s">
        <v>414</v>
      </c>
    </row>
    <row r="168" spans="1:9" s="3" customFormat="1" ht="60.75" customHeight="1">
      <c r="A168" s="64">
        <v>20</v>
      </c>
      <c r="B168" s="65">
        <v>75</v>
      </c>
      <c r="C168" s="63" t="s">
        <v>495</v>
      </c>
      <c r="D168" s="22">
        <v>2000</v>
      </c>
      <c r="E168" s="22" t="s">
        <v>228</v>
      </c>
      <c r="F168" s="62" t="s">
        <v>591</v>
      </c>
      <c r="G168" s="11" t="s">
        <v>592</v>
      </c>
      <c r="H168" s="10" t="s">
        <v>226</v>
      </c>
      <c r="I168" s="21" t="s">
        <v>227</v>
      </c>
    </row>
    <row r="169" spans="1:9" s="3" customFormat="1" ht="28.5" customHeight="1">
      <c r="A169" s="265" t="s">
        <v>52</v>
      </c>
      <c r="B169" s="280"/>
      <c r="C169" s="280"/>
      <c r="D169" s="280"/>
      <c r="E169" s="280"/>
      <c r="F169" s="280"/>
      <c r="G169" s="267"/>
      <c r="H169" s="271">
        <v>0.7291666666666666</v>
      </c>
      <c r="I169" s="272"/>
    </row>
    <row r="170" spans="1:9" s="3" customFormat="1" ht="30" customHeight="1">
      <c r="A170" s="265" t="s">
        <v>45</v>
      </c>
      <c r="B170" s="266"/>
      <c r="C170" s="266"/>
      <c r="D170" s="266"/>
      <c r="E170" s="266"/>
      <c r="F170" s="266"/>
      <c r="G170" s="267"/>
      <c r="H170" s="268">
        <v>0.7430555555555555</v>
      </c>
      <c r="I170" s="275"/>
    </row>
    <row r="171" spans="1:9" s="3" customFormat="1" ht="28.5" customHeight="1">
      <c r="A171" s="253" t="s">
        <v>12</v>
      </c>
      <c r="B171" s="256"/>
      <c r="C171" s="29" t="s">
        <v>13</v>
      </c>
      <c r="D171" s="253" t="s">
        <v>15</v>
      </c>
      <c r="E171" s="253"/>
      <c r="F171" s="254" t="s">
        <v>16</v>
      </c>
      <c r="G171" s="255"/>
      <c r="H171" s="273" t="s">
        <v>18</v>
      </c>
      <c r="I171" s="274"/>
    </row>
    <row r="172" spans="1:9" s="3" customFormat="1" ht="34.5" customHeight="1">
      <c r="A172" s="259" t="s">
        <v>34</v>
      </c>
      <c r="B172" s="260"/>
      <c r="C172" s="4" t="s">
        <v>53</v>
      </c>
      <c r="D172" s="261" t="s">
        <v>54</v>
      </c>
      <c r="E172" s="261"/>
      <c r="F172" s="262"/>
      <c r="G172" s="263"/>
      <c r="H172" s="264" t="s">
        <v>39</v>
      </c>
      <c r="I172" s="264"/>
    </row>
    <row r="173" spans="1:9" s="3" customFormat="1" ht="60.75" customHeight="1">
      <c r="A173" s="64">
        <v>1</v>
      </c>
      <c r="B173" s="65">
        <v>22</v>
      </c>
      <c r="C173" s="63" t="s">
        <v>202</v>
      </c>
      <c r="D173" s="22">
        <v>1989</v>
      </c>
      <c r="E173" s="22" t="s">
        <v>250</v>
      </c>
      <c r="F173" s="62" t="s">
        <v>537</v>
      </c>
      <c r="G173" s="11"/>
      <c r="H173" s="10" t="s">
        <v>201</v>
      </c>
      <c r="I173" s="21" t="s">
        <v>252</v>
      </c>
    </row>
    <row r="174" spans="1:9" s="3" customFormat="1" ht="60.75" customHeight="1">
      <c r="A174" s="64">
        <v>2</v>
      </c>
      <c r="B174" s="65">
        <v>25</v>
      </c>
      <c r="C174" s="63" t="s">
        <v>349</v>
      </c>
      <c r="D174" s="22">
        <v>1970</v>
      </c>
      <c r="E174" s="22" t="s">
        <v>237</v>
      </c>
      <c r="F174" s="62" t="s">
        <v>538</v>
      </c>
      <c r="G174" s="11" t="s">
        <v>518</v>
      </c>
      <c r="H174" s="10" t="s">
        <v>201</v>
      </c>
      <c r="I174" s="21" t="s">
        <v>6</v>
      </c>
    </row>
    <row r="175" spans="1:9" s="3" customFormat="1" ht="60.75" customHeight="1">
      <c r="A175" s="64">
        <v>3</v>
      </c>
      <c r="B175" s="65">
        <v>140</v>
      </c>
      <c r="C175" s="63" t="s">
        <v>470</v>
      </c>
      <c r="D175" s="22">
        <v>1984</v>
      </c>
      <c r="E175" s="22" t="s">
        <v>250</v>
      </c>
      <c r="F175" s="62" t="s">
        <v>501</v>
      </c>
      <c r="G175" s="11"/>
      <c r="H175" s="10" t="s">
        <v>413</v>
      </c>
      <c r="I175" s="21" t="s">
        <v>414</v>
      </c>
    </row>
    <row r="176" spans="1:9" s="3" customFormat="1" ht="60.75" customHeight="1">
      <c r="A176" s="64">
        <v>4</v>
      </c>
      <c r="B176" s="65">
        <v>60</v>
      </c>
      <c r="C176" s="63" t="s">
        <v>343</v>
      </c>
      <c r="D176" s="22">
        <v>1992</v>
      </c>
      <c r="E176" s="22" t="s">
        <v>237</v>
      </c>
      <c r="F176" s="62" t="s">
        <v>521</v>
      </c>
      <c r="G176" s="11"/>
      <c r="H176" s="10" t="s">
        <v>342</v>
      </c>
      <c r="I176" s="21" t="s">
        <v>399</v>
      </c>
    </row>
    <row r="177" spans="1:9" s="3" customFormat="1" ht="60.75" customHeight="1">
      <c r="A177" s="64">
        <v>5</v>
      </c>
      <c r="B177" s="65">
        <v>14</v>
      </c>
      <c r="C177" s="63" t="s">
        <v>385</v>
      </c>
      <c r="D177" s="22">
        <v>1992</v>
      </c>
      <c r="E177" s="22" t="s">
        <v>250</v>
      </c>
      <c r="F177" s="62" t="s">
        <v>539</v>
      </c>
      <c r="G177" s="11" t="s">
        <v>516</v>
      </c>
      <c r="H177" s="10" t="s">
        <v>384</v>
      </c>
      <c r="I177" s="21" t="s">
        <v>433</v>
      </c>
    </row>
    <row r="178" spans="1:9" s="3" customFormat="1" ht="60.75" customHeight="1">
      <c r="A178" s="64">
        <v>6</v>
      </c>
      <c r="B178" s="65">
        <v>152</v>
      </c>
      <c r="C178" s="63" t="s">
        <v>475</v>
      </c>
      <c r="D178" s="22">
        <v>1997</v>
      </c>
      <c r="E178" s="22" t="s">
        <v>250</v>
      </c>
      <c r="F178" s="62" t="s">
        <v>535</v>
      </c>
      <c r="G178" s="11" t="s">
        <v>536</v>
      </c>
      <c r="H178" s="10" t="s">
        <v>413</v>
      </c>
      <c r="I178" s="21" t="s">
        <v>414</v>
      </c>
    </row>
    <row r="179" spans="1:9" s="3" customFormat="1" ht="60.75" customHeight="1">
      <c r="A179" s="64">
        <v>7</v>
      </c>
      <c r="B179" s="65">
        <v>93</v>
      </c>
      <c r="C179" s="63" t="s">
        <v>461</v>
      </c>
      <c r="D179" s="22">
        <v>1991</v>
      </c>
      <c r="E179" s="22" t="s">
        <v>237</v>
      </c>
      <c r="F179" s="62" t="s">
        <v>522</v>
      </c>
      <c r="G179" s="11"/>
      <c r="H179" s="10" t="s">
        <v>464</v>
      </c>
      <c r="I179" s="21" t="s">
        <v>465</v>
      </c>
    </row>
    <row r="180" spans="1:9" s="3" customFormat="1" ht="60.75" customHeight="1">
      <c r="A180" s="64">
        <v>8</v>
      </c>
      <c r="B180" s="65">
        <v>102</v>
      </c>
      <c r="C180" s="63" t="s">
        <v>446</v>
      </c>
      <c r="D180" s="22">
        <v>1979</v>
      </c>
      <c r="E180" s="22" t="s">
        <v>250</v>
      </c>
      <c r="F180" s="62" t="s">
        <v>527</v>
      </c>
      <c r="G180" s="11"/>
      <c r="H180" s="10" t="s">
        <v>404</v>
      </c>
      <c r="I180" s="21" t="s">
        <v>361</v>
      </c>
    </row>
    <row r="181" spans="1:9" s="3" customFormat="1" ht="60.75" customHeight="1">
      <c r="A181" s="64">
        <v>9</v>
      </c>
      <c r="B181" s="65">
        <v>147</v>
      </c>
      <c r="C181" s="63" t="s">
        <v>474</v>
      </c>
      <c r="D181" s="22">
        <v>1998</v>
      </c>
      <c r="E181" s="22" t="s">
        <v>250</v>
      </c>
      <c r="F181" s="62" t="s">
        <v>541</v>
      </c>
      <c r="G181" s="11" t="s">
        <v>532</v>
      </c>
      <c r="H181" s="10" t="s">
        <v>413</v>
      </c>
      <c r="I181" s="21" t="s">
        <v>414</v>
      </c>
    </row>
    <row r="182" spans="1:9" s="3" customFormat="1" ht="60.75" customHeight="1">
      <c r="A182" s="64">
        <v>10</v>
      </c>
      <c r="B182" s="65">
        <v>132</v>
      </c>
      <c r="C182" s="63" t="s">
        <v>202</v>
      </c>
      <c r="D182" s="22">
        <v>1989</v>
      </c>
      <c r="E182" s="22" t="s">
        <v>250</v>
      </c>
      <c r="F182" s="62" t="s">
        <v>528</v>
      </c>
      <c r="G182" s="11"/>
      <c r="H182" s="10" t="s">
        <v>201</v>
      </c>
      <c r="I182" s="21" t="s">
        <v>252</v>
      </c>
    </row>
    <row r="183" spans="1:9" s="3" customFormat="1" ht="60.75" customHeight="1">
      <c r="A183" s="64">
        <v>11</v>
      </c>
      <c r="B183" s="65">
        <v>27</v>
      </c>
      <c r="C183" s="63" t="s">
        <v>349</v>
      </c>
      <c r="D183" s="22">
        <v>1970</v>
      </c>
      <c r="E183" s="22" t="s">
        <v>237</v>
      </c>
      <c r="F183" s="62" t="s">
        <v>540</v>
      </c>
      <c r="G183" s="11" t="s">
        <v>520</v>
      </c>
      <c r="H183" s="10" t="s">
        <v>201</v>
      </c>
      <c r="I183" s="21" t="s">
        <v>6</v>
      </c>
    </row>
    <row r="184" spans="1:9" s="3" customFormat="1" ht="60.75" customHeight="1">
      <c r="A184" s="64">
        <v>12</v>
      </c>
      <c r="B184" s="65">
        <v>139</v>
      </c>
      <c r="C184" s="63" t="s">
        <v>470</v>
      </c>
      <c r="D184" s="22">
        <v>1984</v>
      </c>
      <c r="E184" s="22" t="s">
        <v>250</v>
      </c>
      <c r="F184" s="62" t="s">
        <v>531</v>
      </c>
      <c r="G184" s="11"/>
      <c r="H184" s="10" t="s">
        <v>413</v>
      </c>
      <c r="I184" s="21" t="s">
        <v>414</v>
      </c>
    </row>
    <row r="185" spans="1:9" s="3" customFormat="1" ht="60.75" customHeight="1">
      <c r="A185" s="64">
        <v>13</v>
      </c>
      <c r="B185" s="65">
        <v>94</v>
      </c>
      <c r="C185" s="63" t="s">
        <v>445</v>
      </c>
      <c r="D185" s="22">
        <v>1970</v>
      </c>
      <c r="E185" s="22" t="s">
        <v>250</v>
      </c>
      <c r="F185" s="62" t="s">
        <v>523</v>
      </c>
      <c r="G185" s="11"/>
      <c r="H185" s="10" t="s">
        <v>524</v>
      </c>
      <c r="I185" s="21" t="s">
        <v>525</v>
      </c>
    </row>
    <row r="186" spans="1:9" s="3" customFormat="1" ht="60.75" customHeight="1">
      <c r="A186" s="64">
        <v>14</v>
      </c>
      <c r="B186" s="65">
        <v>95</v>
      </c>
      <c r="C186" s="63" t="s">
        <v>442</v>
      </c>
      <c r="D186" s="22">
        <v>1985</v>
      </c>
      <c r="E186" s="22" t="s">
        <v>250</v>
      </c>
      <c r="F186" s="62" t="s">
        <v>526</v>
      </c>
      <c r="G186" s="11"/>
      <c r="H186" s="10" t="s">
        <v>444</v>
      </c>
      <c r="I186" s="21" t="s">
        <v>445</v>
      </c>
    </row>
    <row r="187" spans="1:9" s="3" customFormat="1" ht="60.75" customHeight="1">
      <c r="A187" s="64">
        <v>15</v>
      </c>
      <c r="B187" s="65">
        <v>69</v>
      </c>
      <c r="C187" s="63" t="s">
        <v>343</v>
      </c>
      <c r="D187" s="22">
        <v>1992</v>
      </c>
      <c r="E187" s="22" t="s">
        <v>237</v>
      </c>
      <c r="F187" s="62" t="s">
        <v>543</v>
      </c>
      <c r="G187" s="11"/>
      <c r="H187" s="10" t="s">
        <v>342</v>
      </c>
      <c r="I187" s="21" t="s">
        <v>399</v>
      </c>
    </row>
    <row r="188" spans="1:9" s="3" customFormat="1" ht="60.75" customHeight="1">
      <c r="A188" s="64">
        <v>16</v>
      </c>
      <c r="B188" s="65">
        <v>15</v>
      </c>
      <c r="C188" s="63" t="s">
        <v>385</v>
      </c>
      <c r="D188" s="22">
        <v>1992</v>
      </c>
      <c r="E188" s="22" t="s">
        <v>250</v>
      </c>
      <c r="F188" s="62" t="s">
        <v>544</v>
      </c>
      <c r="G188" s="11" t="s">
        <v>517</v>
      </c>
      <c r="H188" s="10" t="s">
        <v>384</v>
      </c>
      <c r="I188" s="21" t="s">
        <v>433</v>
      </c>
    </row>
    <row r="189" spans="1:9" s="3" customFormat="1" ht="62.25" customHeight="1">
      <c r="A189" s="64">
        <v>17</v>
      </c>
      <c r="B189" s="65">
        <v>151</v>
      </c>
      <c r="C189" s="63" t="s">
        <v>475</v>
      </c>
      <c r="D189" s="22">
        <v>1997</v>
      </c>
      <c r="E189" s="22" t="s">
        <v>250</v>
      </c>
      <c r="F189" s="62" t="s">
        <v>533</v>
      </c>
      <c r="G189" s="11" t="s">
        <v>534</v>
      </c>
      <c r="H189" s="10" t="s">
        <v>413</v>
      </c>
      <c r="I189" s="21" t="s">
        <v>414</v>
      </c>
    </row>
    <row r="190" spans="1:9" s="3" customFormat="1" ht="60.75" customHeight="1">
      <c r="A190" s="64">
        <v>18</v>
      </c>
      <c r="B190" s="65">
        <v>133</v>
      </c>
      <c r="C190" s="63" t="s">
        <v>202</v>
      </c>
      <c r="D190" s="22">
        <v>1989</v>
      </c>
      <c r="E190" s="22" t="s">
        <v>250</v>
      </c>
      <c r="F190" s="62" t="s">
        <v>529</v>
      </c>
      <c r="G190" s="11"/>
      <c r="H190" s="10" t="s">
        <v>201</v>
      </c>
      <c r="I190" s="21" t="s">
        <v>252</v>
      </c>
    </row>
    <row r="191" spans="1:9" s="3" customFormat="1" ht="60.75" customHeight="1">
      <c r="A191" s="64">
        <v>19</v>
      </c>
      <c r="B191" s="65">
        <v>26</v>
      </c>
      <c r="C191" s="63" t="s">
        <v>349</v>
      </c>
      <c r="D191" s="22">
        <v>1970</v>
      </c>
      <c r="E191" s="22" t="s">
        <v>237</v>
      </c>
      <c r="F191" s="62" t="s">
        <v>542</v>
      </c>
      <c r="G191" s="11" t="s">
        <v>519</v>
      </c>
      <c r="H191" s="10" t="s">
        <v>201</v>
      </c>
      <c r="I191" s="21" t="s">
        <v>6</v>
      </c>
    </row>
    <row r="192" spans="1:9" s="3" customFormat="1" ht="60.75" customHeight="1">
      <c r="A192" s="64">
        <v>20</v>
      </c>
      <c r="B192" s="65">
        <v>137</v>
      </c>
      <c r="C192" s="63" t="s">
        <v>470</v>
      </c>
      <c r="D192" s="22">
        <v>1984</v>
      </c>
      <c r="E192" s="22" t="s">
        <v>250</v>
      </c>
      <c r="F192" s="62" t="s">
        <v>530</v>
      </c>
      <c r="G192" s="11"/>
      <c r="H192" s="10" t="s">
        <v>413</v>
      </c>
      <c r="I192" s="21" t="s">
        <v>414</v>
      </c>
    </row>
  </sheetData>
  <sheetProtection/>
  <mergeCells count="107">
    <mergeCell ref="A1:I1"/>
    <mergeCell ref="A2:I2"/>
    <mergeCell ref="A3:I3"/>
    <mergeCell ref="A4:I4"/>
    <mergeCell ref="A5:I5"/>
    <mergeCell ref="F6:F7"/>
    <mergeCell ref="A6:A7"/>
    <mergeCell ref="G6:G7"/>
    <mergeCell ref="I6:I7"/>
    <mergeCell ref="B6:B7"/>
    <mergeCell ref="D11:E11"/>
    <mergeCell ref="H73:I73"/>
    <mergeCell ref="C6:C7"/>
    <mergeCell ref="D6:D7"/>
    <mergeCell ref="H169:I169"/>
    <mergeCell ref="A8:G8"/>
    <mergeCell ref="A10:B10"/>
    <mergeCell ref="D64:E64"/>
    <mergeCell ref="F172:G172"/>
    <mergeCell ref="D172:E172"/>
    <mergeCell ref="A61:G61"/>
    <mergeCell ref="A170:G170"/>
    <mergeCell ref="A169:G169"/>
    <mergeCell ref="A114:G114"/>
    <mergeCell ref="D90:E90"/>
    <mergeCell ref="H147:I147"/>
    <mergeCell ref="H74:I74"/>
    <mergeCell ref="A172:B172"/>
    <mergeCell ref="D10:E10"/>
    <mergeCell ref="F10:G10"/>
    <mergeCell ref="A11:B11"/>
    <mergeCell ref="A34:B34"/>
    <mergeCell ref="D34:E34"/>
    <mergeCell ref="D91:E91"/>
    <mergeCell ref="H115:I115"/>
    <mergeCell ref="H171:I171"/>
    <mergeCell ref="H116:I116"/>
    <mergeCell ref="F64:G64"/>
    <mergeCell ref="A73:G73"/>
    <mergeCell ref="H114:I114"/>
    <mergeCell ref="A171:B171"/>
    <mergeCell ref="F75:G75"/>
    <mergeCell ref="H89:I89"/>
    <mergeCell ref="E6:E7"/>
    <mergeCell ref="H8:I8"/>
    <mergeCell ref="H9:I9"/>
    <mergeCell ref="H6:H7"/>
    <mergeCell ref="H64:I64"/>
    <mergeCell ref="H75:I75"/>
    <mergeCell ref="H63:I63"/>
    <mergeCell ref="F63:G63"/>
    <mergeCell ref="D116:E116"/>
    <mergeCell ref="F116:G116"/>
    <mergeCell ref="H172:I172"/>
    <mergeCell ref="H33:I33"/>
    <mergeCell ref="H10:I10"/>
    <mergeCell ref="H11:I11"/>
    <mergeCell ref="F171:G171"/>
    <mergeCell ref="H170:I170"/>
    <mergeCell ref="D171:E171"/>
    <mergeCell ref="F91:G91"/>
    <mergeCell ref="A91:B91"/>
    <mergeCell ref="F90:G90"/>
    <mergeCell ref="H32:I32"/>
    <mergeCell ref="A33:B33"/>
    <mergeCell ref="A117:B117"/>
    <mergeCell ref="D117:E117"/>
    <mergeCell ref="F117:G117"/>
    <mergeCell ref="H117:I117"/>
    <mergeCell ref="A75:B75"/>
    <mergeCell ref="D75:E75"/>
    <mergeCell ref="A63:B63"/>
    <mergeCell ref="D63:E63"/>
    <mergeCell ref="H34:I34"/>
    <mergeCell ref="H62:I62"/>
    <mergeCell ref="H91:I91"/>
    <mergeCell ref="H61:I61"/>
    <mergeCell ref="A62:G62"/>
    <mergeCell ref="F74:G74"/>
    <mergeCell ref="H90:I90"/>
    <mergeCell ref="A89:G89"/>
    <mergeCell ref="A90:B90"/>
    <mergeCell ref="A115:G115"/>
    <mergeCell ref="A9:G9"/>
    <mergeCell ref="F11:G11"/>
    <mergeCell ref="F33:G33"/>
    <mergeCell ref="F34:G34"/>
    <mergeCell ref="A32:G32"/>
    <mergeCell ref="A74:B74"/>
    <mergeCell ref="D33:E33"/>
    <mergeCell ref="A64:B64"/>
    <mergeCell ref="H146:I146"/>
    <mergeCell ref="A147:B147"/>
    <mergeCell ref="A132:B132"/>
    <mergeCell ref="D132:E132"/>
    <mergeCell ref="F132:G132"/>
    <mergeCell ref="H132:I132"/>
    <mergeCell ref="D147:E147"/>
    <mergeCell ref="F147:G147"/>
    <mergeCell ref="D74:E74"/>
    <mergeCell ref="A116:B116"/>
    <mergeCell ref="A131:I131"/>
    <mergeCell ref="A148:B148"/>
    <mergeCell ref="D148:E148"/>
    <mergeCell ref="F148:G148"/>
    <mergeCell ref="H148:I148"/>
    <mergeCell ref="A146:G146"/>
  </mergeCells>
  <printOptions horizontalCentered="1"/>
  <pageMargins left="0" right="0" top="0" bottom="0" header="0" footer="0"/>
  <pageSetup horizontalDpi="600" verticalDpi="600" orientation="portrait" paperSize="9" scale="45" r:id="rId2"/>
  <rowBreaks count="6" manualBreakCount="6">
    <brk id="31" max="8" man="1"/>
    <brk id="60" max="8" man="1"/>
    <brk id="88" max="8" man="1"/>
    <brk id="113" max="8" man="1"/>
    <brk id="145" max="8" man="1"/>
    <brk id="168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8"/>
  <sheetViews>
    <sheetView view="pageBreakPreview" zoomScale="64" zoomScaleSheetLayoutView="64" workbookViewId="0" topLeftCell="A1">
      <selection activeCell="D151" sqref="D151:E151"/>
    </sheetView>
  </sheetViews>
  <sheetFormatPr defaultColWidth="9.140625" defaultRowHeight="12.75"/>
  <cols>
    <col min="1" max="1" width="9.140625" style="25" customWidth="1"/>
    <col min="2" max="2" width="9.8515625" style="26" customWidth="1"/>
    <col min="3" max="3" width="53.421875" style="27" customWidth="1"/>
    <col min="4" max="4" width="14.421875" style="25" customWidth="1"/>
    <col min="5" max="5" width="11.140625" style="25" customWidth="1"/>
    <col min="6" max="6" width="27.28125" style="25" customWidth="1"/>
    <col min="7" max="7" width="33.8515625" style="25" customWidth="1"/>
    <col min="8" max="8" width="29.28125" style="25" customWidth="1"/>
    <col min="9" max="9" width="30.140625" style="28" customWidth="1"/>
    <col min="10" max="16384" width="9.140625" style="25" customWidth="1"/>
  </cols>
  <sheetData>
    <row r="1" spans="1:9" s="1" customFormat="1" ht="72" customHeight="1">
      <c r="A1" s="284" t="s">
        <v>50</v>
      </c>
      <c r="B1" s="284"/>
      <c r="C1" s="284"/>
      <c r="D1" s="284"/>
      <c r="E1" s="284"/>
      <c r="F1" s="284"/>
      <c r="G1" s="284"/>
      <c r="H1" s="284"/>
      <c r="I1" s="284"/>
    </row>
    <row r="2" spans="1:9" s="1" customFormat="1" ht="24.75" customHeight="1">
      <c r="A2" s="285" t="s">
        <v>51</v>
      </c>
      <c r="B2" s="286"/>
      <c r="C2" s="286"/>
      <c r="D2" s="286"/>
      <c r="E2" s="286"/>
      <c r="F2" s="286"/>
      <c r="G2" s="286"/>
      <c r="H2" s="286"/>
      <c r="I2" s="286"/>
    </row>
    <row r="3" spans="1:9" s="1" customFormat="1" ht="27" customHeight="1">
      <c r="A3" s="287" t="s">
        <v>7</v>
      </c>
      <c r="B3" s="287"/>
      <c r="C3" s="287"/>
      <c r="D3" s="287"/>
      <c r="E3" s="287"/>
      <c r="F3" s="287"/>
      <c r="G3" s="287"/>
      <c r="H3" s="287"/>
      <c r="I3" s="287"/>
    </row>
    <row r="4" spans="1:9" s="1" customFormat="1" ht="23.25" customHeight="1">
      <c r="A4" s="288">
        <v>42847</v>
      </c>
      <c r="B4" s="287"/>
      <c r="C4" s="287"/>
      <c r="D4" s="287"/>
      <c r="E4" s="287"/>
      <c r="F4" s="287"/>
      <c r="G4" s="287"/>
      <c r="H4" s="287"/>
      <c r="I4" s="287"/>
    </row>
    <row r="5" spans="1:9" s="1" customFormat="1" ht="27" customHeight="1">
      <c r="A5" s="289" t="s">
        <v>10</v>
      </c>
      <c r="B5" s="289"/>
      <c r="C5" s="289"/>
      <c r="D5" s="289"/>
      <c r="E5" s="289"/>
      <c r="F5" s="289"/>
      <c r="G5" s="289"/>
      <c r="H5" s="289"/>
      <c r="I5" s="289"/>
    </row>
    <row r="6" spans="1:9" s="2" customFormat="1" ht="19.5" customHeight="1">
      <c r="A6" s="338" t="s">
        <v>0</v>
      </c>
      <c r="B6" s="338" t="s">
        <v>3</v>
      </c>
      <c r="C6" s="338" t="s">
        <v>1</v>
      </c>
      <c r="D6" s="326" t="s">
        <v>5</v>
      </c>
      <c r="E6" s="326" t="s">
        <v>4</v>
      </c>
      <c r="F6" s="338" t="s">
        <v>2</v>
      </c>
      <c r="G6" s="326" t="s">
        <v>8</v>
      </c>
      <c r="H6" s="341" t="s">
        <v>9</v>
      </c>
      <c r="I6" s="341" t="s">
        <v>564</v>
      </c>
    </row>
    <row r="7" spans="1:9" s="2" customFormat="1" ht="42.75" customHeight="1">
      <c r="A7" s="339"/>
      <c r="B7" s="340"/>
      <c r="C7" s="339"/>
      <c r="D7" s="327"/>
      <c r="E7" s="327"/>
      <c r="F7" s="339"/>
      <c r="G7" s="327"/>
      <c r="H7" s="342"/>
      <c r="I7" s="342"/>
    </row>
    <row r="8" spans="1:9" s="3" customFormat="1" ht="29.25" customHeight="1">
      <c r="A8" s="265" t="s">
        <v>99</v>
      </c>
      <c r="B8" s="280"/>
      <c r="C8" s="280"/>
      <c r="D8" s="280"/>
      <c r="E8" s="280"/>
      <c r="F8" s="280"/>
      <c r="G8" s="267"/>
      <c r="H8" s="271">
        <v>0.3541666666666667</v>
      </c>
      <c r="I8" s="272"/>
    </row>
    <row r="9" spans="1:9" s="3" customFormat="1" ht="29.25" customHeight="1">
      <c r="A9" s="265" t="s">
        <v>48</v>
      </c>
      <c r="B9" s="266"/>
      <c r="C9" s="266"/>
      <c r="D9" s="266"/>
      <c r="E9" s="266"/>
      <c r="F9" s="266"/>
      <c r="G9" s="269"/>
      <c r="H9" s="268">
        <v>0.375</v>
      </c>
      <c r="I9" s="275"/>
    </row>
    <row r="10" spans="1:9" s="3" customFormat="1" ht="28.5" customHeight="1">
      <c r="A10" s="253" t="s">
        <v>12</v>
      </c>
      <c r="B10" s="256"/>
      <c r="C10" s="29" t="s">
        <v>13</v>
      </c>
      <c r="D10" s="253" t="s">
        <v>15</v>
      </c>
      <c r="E10" s="253"/>
      <c r="F10" s="254" t="s">
        <v>16</v>
      </c>
      <c r="G10" s="255"/>
      <c r="H10" s="273" t="s">
        <v>18</v>
      </c>
      <c r="I10" s="274"/>
    </row>
    <row r="11" spans="1:9" s="3" customFormat="1" ht="42" customHeight="1">
      <c r="A11" s="259" t="s">
        <v>35</v>
      </c>
      <c r="B11" s="260"/>
      <c r="C11" s="4" t="s">
        <v>14</v>
      </c>
      <c r="D11" s="261" t="s">
        <v>56</v>
      </c>
      <c r="E11" s="261"/>
      <c r="F11" s="262"/>
      <c r="G11" s="263"/>
      <c r="H11" s="264" t="s">
        <v>36</v>
      </c>
      <c r="I11" s="264"/>
    </row>
    <row r="12" spans="1:9" s="3" customFormat="1" ht="40.5" customHeight="1">
      <c r="A12" s="5">
        <v>1</v>
      </c>
      <c r="B12" s="83">
        <v>85</v>
      </c>
      <c r="C12" s="84" t="s">
        <v>643</v>
      </c>
      <c r="D12" s="85">
        <v>2004</v>
      </c>
      <c r="E12" s="85" t="s">
        <v>177</v>
      </c>
      <c r="F12" s="7" t="s">
        <v>637</v>
      </c>
      <c r="G12" s="9" t="s">
        <v>638</v>
      </c>
      <c r="H12" s="10" t="s">
        <v>190</v>
      </c>
      <c r="I12" s="10" t="s">
        <v>191</v>
      </c>
    </row>
    <row r="13" spans="1:9" s="3" customFormat="1" ht="40.5" customHeight="1">
      <c r="A13" s="5">
        <v>2</v>
      </c>
      <c r="B13" s="6">
        <v>134</v>
      </c>
      <c r="C13" s="7" t="s">
        <v>644</v>
      </c>
      <c r="D13" s="8"/>
      <c r="E13" s="8" t="s">
        <v>173</v>
      </c>
      <c r="F13" s="7" t="s">
        <v>569</v>
      </c>
      <c r="G13" s="9" t="s">
        <v>570</v>
      </c>
      <c r="H13" s="10" t="s">
        <v>201</v>
      </c>
      <c r="I13" s="10" t="s">
        <v>627</v>
      </c>
    </row>
    <row r="14" spans="1:9" s="3" customFormat="1" ht="40.5" customHeight="1">
      <c r="A14" s="5">
        <v>3</v>
      </c>
      <c r="B14" s="6">
        <v>160</v>
      </c>
      <c r="C14" s="7" t="s">
        <v>645</v>
      </c>
      <c r="D14" s="8">
        <v>2004</v>
      </c>
      <c r="E14" s="8"/>
      <c r="F14" s="7" t="s">
        <v>628</v>
      </c>
      <c r="G14" s="9"/>
      <c r="H14" s="10" t="s">
        <v>629</v>
      </c>
      <c r="I14" s="10" t="s">
        <v>630</v>
      </c>
    </row>
    <row r="15" spans="1:9" s="3" customFormat="1" ht="40.5" customHeight="1">
      <c r="A15" s="5">
        <v>4</v>
      </c>
      <c r="B15" s="6">
        <v>39</v>
      </c>
      <c r="C15" s="7" t="s">
        <v>646</v>
      </c>
      <c r="D15" s="8">
        <v>2004</v>
      </c>
      <c r="E15" s="8" t="s">
        <v>181</v>
      </c>
      <c r="F15" s="21" t="s">
        <v>182</v>
      </c>
      <c r="G15" s="9" t="s">
        <v>183</v>
      </c>
      <c r="H15" s="10" t="s">
        <v>184</v>
      </c>
      <c r="I15" s="10" t="s">
        <v>185</v>
      </c>
    </row>
    <row r="16" spans="1:9" s="3" customFormat="1" ht="40.5" customHeight="1">
      <c r="A16" s="5">
        <v>5</v>
      </c>
      <c r="B16" s="6">
        <v>3</v>
      </c>
      <c r="C16" s="7" t="s">
        <v>647</v>
      </c>
      <c r="D16" s="8">
        <v>2004</v>
      </c>
      <c r="E16" s="8" t="s">
        <v>173</v>
      </c>
      <c r="F16" s="7" t="s">
        <v>174</v>
      </c>
      <c r="G16" s="9" t="s">
        <v>631</v>
      </c>
      <c r="H16" s="10" t="s">
        <v>175</v>
      </c>
      <c r="I16" s="10" t="s">
        <v>176</v>
      </c>
    </row>
    <row r="17" spans="1:9" s="3" customFormat="1" ht="40.5" customHeight="1">
      <c r="A17" s="5">
        <v>6</v>
      </c>
      <c r="B17" s="6">
        <v>83</v>
      </c>
      <c r="C17" s="7" t="s">
        <v>648</v>
      </c>
      <c r="D17" s="8">
        <v>2006</v>
      </c>
      <c r="E17" s="8" t="s">
        <v>177</v>
      </c>
      <c r="F17" s="7" t="s">
        <v>186</v>
      </c>
      <c r="G17" s="9" t="s">
        <v>632</v>
      </c>
      <c r="H17" s="10" t="s">
        <v>187</v>
      </c>
      <c r="I17" s="10" t="s">
        <v>188</v>
      </c>
    </row>
    <row r="18" spans="1:9" s="3" customFormat="1" ht="40.5" customHeight="1">
      <c r="A18" s="5">
        <v>8</v>
      </c>
      <c r="B18" s="6">
        <v>32</v>
      </c>
      <c r="C18" s="7" t="s">
        <v>649</v>
      </c>
      <c r="D18" s="8">
        <v>1997</v>
      </c>
      <c r="E18" s="8" t="s">
        <v>177</v>
      </c>
      <c r="F18" s="7" t="s">
        <v>208</v>
      </c>
      <c r="G18" s="9" t="s">
        <v>209</v>
      </c>
      <c r="H18" s="10" t="s">
        <v>206</v>
      </c>
      <c r="I18" s="10" t="s">
        <v>6</v>
      </c>
    </row>
    <row r="19" spans="1:9" s="3" customFormat="1" ht="40.5" customHeight="1">
      <c r="A19" s="5">
        <v>9</v>
      </c>
      <c r="B19" s="6">
        <v>105</v>
      </c>
      <c r="C19" s="7" t="s">
        <v>650</v>
      </c>
      <c r="D19" s="8">
        <v>1975</v>
      </c>
      <c r="E19" s="8" t="s">
        <v>228</v>
      </c>
      <c r="F19" s="7" t="s">
        <v>633</v>
      </c>
      <c r="G19" s="9" t="s">
        <v>229</v>
      </c>
      <c r="H19" s="10" t="s">
        <v>230</v>
      </c>
      <c r="I19" s="10" t="s">
        <v>6</v>
      </c>
    </row>
    <row r="20" spans="1:9" s="3" customFormat="1" ht="40.5" customHeight="1">
      <c r="A20" s="5">
        <v>10</v>
      </c>
      <c r="B20" s="6">
        <v>77</v>
      </c>
      <c r="C20" s="7" t="s">
        <v>651</v>
      </c>
      <c r="D20" s="8">
        <v>1998</v>
      </c>
      <c r="E20" s="8" t="s">
        <v>211</v>
      </c>
      <c r="F20" s="7" t="s">
        <v>634</v>
      </c>
      <c r="G20" s="9"/>
      <c r="H20" s="10" t="s">
        <v>226</v>
      </c>
      <c r="I20" s="10" t="s">
        <v>227</v>
      </c>
    </row>
    <row r="21" spans="1:9" s="3" customFormat="1" ht="40.5" customHeight="1">
      <c r="A21" s="5">
        <v>11</v>
      </c>
      <c r="B21" s="6">
        <v>125</v>
      </c>
      <c r="C21" s="7" t="s">
        <v>652</v>
      </c>
      <c r="D21" s="8"/>
      <c r="E21" s="8" t="s">
        <v>211</v>
      </c>
      <c r="F21" s="7" t="s">
        <v>635</v>
      </c>
      <c r="G21" s="9" t="s">
        <v>636</v>
      </c>
      <c r="H21" s="10" t="s">
        <v>369</v>
      </c>
      <c r="I21" s="10" t="s">
        <v>366</v>
      </c>
    </row>
    <row r="22" spans="1:9" s="3" customFormat="1" ht="40.5" customHeight="1">
      <c r="A22" s="5">
        <v>12</v>
      </c>
      <c r="B22" s="6">
        <v>110</v>
      </c>
      <c r="C22" s="7" t="s">
        <v>653</v>
      </c>
      <c r="D22" s="8">
        <v>1985</v>
      </c>
      <c r="E22" s="8" t="s">
        <v>220</v>
      </c>
      <c r="F22" s="7" t="s">
        <v>639</v>
      </c>
      <c r="G22" s="9"/>
      <c r="H22" s="10" t="s">
        <v>195</v>
      </c>
      <c r="I22" s="10" t="s">
        <v>293</v>
      </c>
    </row>
    <row r="23" spans="1:9" s="3" customFormat="1" ht="40.5" customHeight="1">
      <c r="A23" s="5">
        <v>13</v>
      </c>
      <c r="B23" s="6">
        <v>50</v>
      </c>
      <c r="C23" s="7" t="s">
        <v>654</v>
      </c>
      <c r="D23" s="8"/>
      <c r="E23" s="8" t="s">
        <v>211</v>
      </c>
      <c r="F23" s="7" t="s">
        <v>656</v>
      </c>
      <c r="G23" s="9" t="s">
        <v>641</v>
      </c>
      <c r="H23" s="10" t="s">
        <v>213</v>
      </c>
      <c r="I23" s="10" t="s">
        <v>214</v>
      </c>
    </row>
    <row r="24" spans="1:9" s="3" customFormat="1" ht="40.5" customHeight="1">
      <c r="A24" s="5">
        <v>14</v>
      </c>
      <c r="B24" s="6">
        <v>89</v>
      </c>
      <c r="C24" s="7" t="s">
        <v>655</v>
      </c>
      <c r="D24" s="8">
        <v>2002</v>
      </c>
      <c r="E24" s="8" t="s">
        <v>177</v>
      </c>
      <c r="F24" s="7" t="s">
        <v>637</v>
      </c>
      <c r="G24" s="9" t="s">
        <v>638</v>
      </c>
      <c r="H24" s="10" t="s">
        <v>190</v>
      </c>
      <c r="I24" s="10" t="s">
        <v>191</v>
      </c>
    </row>
    <row r="25" spans="1:9" s="3" customFormat="1" ht="40.5" customHeight="1">
      <c r="A25" s="5">
        <v>15</v>
      </c>
      <c r="B25" s="6">
        <v>135</v>
      </c>
      <c r="C25" s="7" t="s">
        <v>644</v>
      </c>
      <c r="D25" s="8"/>
      <c r="E25" s="8" t="s">
        <v>173</v>
      </c>
      <c r="F25" s="7" t="s">
        <v>203</v>
      </c>
      <c r="G25" s="9" t="s">
        <v>626</v>
      </c>
      <c r="H25" s="10" t="s">
        <v>201</v>
      </c>
      <c r="I25" s="10" t="s">
        <v>627</v>
      </c>
    </row>
    <row r="26" spans="1:9" s="3" customFormat="1" ht="27" customHeight="1">
      <c r="A26" s="265" t="s">
        <v>101</v>
      </c>
      <c r="B26" s="266"/>
      <c r="C26" s="266"/>
      <c r="D26" s="266"/>
      <c r="E26" s="266"/>
      <c r="F26" s="266"/>
      <c r="G26" s="267"/>
      <c r="H26" s="268">
        <v>0.40972222222222227</v>
      </c>
      <c r="I26" s="275"/>
    </row>
    <row r="27" spans="1:9" s="3" customFormat="1" ht="24.75" customHeight="1">
      <c r="A27" s="253" t="s">
        <v>12</v>
      </c>
      <c r="B27" s="256"/>
      <c r="C27" s="29" t="s">
        <v>13</v>
      </c>
      <c r="D27" s="253" t="s">
        <v>15</v>
      </c>
      <c r="E27" s="253"/>
      <c r="F27" s="254" t="s">
        <v>16</v>
      </c>
      <c r="G27" s="255"/>
      <c r="H27" s="273" t="s">
        <v>18</v>
      </c>
      <c r="I27" s="274"/>
    </row>
    <row r="28" spans="1:9" s="3" customFormat="1" ht="47.25" customHeight="1">
      <c r="A28" s="259" t="s">
        <v>102</v>
      </c>
      <c r="B28" s="260"/>
      <c r="C28" s="4" t="s">
        <v>22</v>
      </c>
      <c r="D28" s="261" t="s">
        <v>55</v>
      </c>
      <c r="E28" s="261"/>
      <c r="F28" s="262"/>
      <c r="G28" s="263"/>
      <c r="H28" s="264" t="s">
        <v>38</v>
      </c>
      <c r="I28" s="264"/>
    </row>
    <row r="29" spans="1:9" s="3" customFormat="1" ht="43.5" customHeight="1">
      <c r="A29" s="5">
        <v>1</v>
      </c>
      <c r="B29" s="6">
        <v>1</v>
      </c>
      <c r="C29" s="7" t="s">
        <v>236</v>
      </c>
      <c r="D29" s="8">
        <v>1976</v>
      </c>
      <c r="E29" s="8" t="s">
        <v>237</v>
      </c>
      <c r="F29" s="10" t="s">
        <v>314</v>
      </c>
      <c r="G29" s="11" t="s">
        <v>238</v>
      </c>
      <c r="H29" s="12" t="s">
        <v>657</v>
      </c>
      <c r="I29" s="12" t="s">
        <v>240</v>
      </c>
    </row>
    <row r="30" spans="1:9" s="3" customFormat="1" ht="40.5" customHeight="1">
      <c r="A30" s="5">
        <v>2</v>
      </c>
      <c r="B30" s="6">
        <v>105</v>
      </c>
      <c r="C30" s="7" t="s">
        <v>691</v>
      </c>
      <c r="D30" s="8">
        <v>1975</v>
      </c>
      <c r="E30" s="8" t="s">
        <v>228</v>
      </c>
      <c r="F30" s="10" t="s">
        <v>633</v>
      </c>
      <c r="G30" s="9" t="s">
        <v>229</v>
      </c>
      <c r="H30" s="10" t="s">
        <v>230</v>
      </c>
      <c r="I30" s="10" t="s">
        <v>6</v>
      </c>
    </row>
    <row r="31" spans="1:9" s="3" customFormat="1" ht="43.5" customHeight="1">
      <c r="A31" s="5">
        <v>3</v>
      </c>
      <c r="B31" s="6">
        <v>108</v>
      </c>
      <c r="C31" s="7" t="s">
        <v>290</v>
      </c>
      <c r="D31" s="8">
        <v>1964</v>
      </c>
      <c r="E31" s="8" t="s">
        <v>250</v>
      </c>
      <c r="F31" s="10" t="s">
        <v>291</v>
      </c>
      <c r="G31" s="11" t="s">
        <v>292</v>
      </c>
      <c r="H31" s="12" t="s">
        <v>289</v>
      </c>
      <c r="I31" s="12" t="s">
        <v>6</v>
      </c>
    </row>
    <row r="32" spans="1:9" s="3" customFormat="1" ht="43.5" customHeight="1">
      <c r="A32" s="5">
        <v>4</v>
      </c>
      <c r="B32" s="6">
        <v>40</v>
      </c>
      <c r="C32" s="7" t="s">
        <v>74</v>
      </c>
      <c r="D32" s="8">
        <v>1981</v>
      </c>
      <c r="E32" s="8" t="s">
        <v>237</v>
      </c>
      <c r="F32" s="10" t="s">
        <v>259</v>
      </c>
      <c r="G32" s="11" t="s">
        <v>260</v>
      </c>
      <c r="H32" s="12" t="s">
        <v>261</v>
      </c>
      <c r="I32" s="12" t="s">
        <v>6</v>
      </c>
    </row>
    <row r="33" spans="1:9" s="3" customFormat="1" ht="43.5" customHeight="1">
      <c r="A33" s="5">
        <v>5</v>
      </c>
      <c r="B33" s="6">
        <v>111</v>
      </c>
      <c r="C33" s="7" t="s">
        <v>232</v>
      </c>
      <c r="D33" s="8">
        <v>1985</v>
      </c>
      <c r="E33" s="8" t="s">
        <v>220</v>
      </c>
      <c r="F33" s="10" t="s">
        <v>658</v>
      </c>
      <c r="G33" s="11" t="s">
        <v>659</v>
      </c>
      <c r="H33" s="12" t="s">
        <v>195</v>
      </c>
      <c r="I33" s="12" t="s">
        <v>293</v>
      </c>
    </row>
    <row r="34" spans="1:9" s="3" customFormat="1" ht="43.5" customHeight="1">
      <c r="A34" s="5">
        <v>6</v>
      </c>
      <c r="B34" s="6">
        <v>113</v>
      </c>
      <c r="C34" s="7" t="s">
        <v>196</v>
      </c>
      <c r="D34" s="8">
        <v>1988</v>
      </c>
      <c r="E34" s="8" t="s">
        <v>237</v>
      </c>
      <c r="F34" s="10" t="s">
        <v>294</v>
      </c>
      <c r="G34" s="11" t="s">
        <v>660</v>
      </c>
      <c r="H34" s="12" t="s">
        <v>195</v>
      </c>
      <c r="I34" s="12" t="s">
        <v>293</v>
      </c>
    </row>
    <row r="35" spans="1:9" s="3" customFormat="1" ht="43.5" customHeight="1">
      <c r="A35" s="5">
        <v>7</v>
      </c>
      <c r="B35" s="6">
        <v>122</v>
      </c>
      <c r="C35" s="7" t="s">
        <v>300</v>
      </c>
      <c r="D35" s="8">
        <v>2001</v>
      </c>
      <c r="E35" s="8" t="s">
        <v>177</v>
      </c>
      <c r="F35" s="10" t="s">
        <v>301</v>
      </c>
      <c r="G35" s="11"/>
      <c r="H35" s="12" t="s">
        <v>298</v>
      </c>
      <c r="I35" s="12" t="s">
        <v>299</v>
      </c>
    </row>
    <row r="36" spans="1:9" s="3" customFormat="1" ht="43.5" customHeight="1">
      <c r="A36" s="5">
        <v>8</v>
      </c>
      <c r="B36" s="6">
        <v>121</v>
      </c>
      <c r="C36" s="7" t="s">
        <v>296</v>
      </c>
      <c r="D36" s="8">
        <v>1994</v>
      </c>
      <c r="E36" s="8" t="s">
        <v>228</v>
      </c>
      <c r="F36" s="10" t="s">
        <v>297</v>
      </c>
      <c r="G36" s="11" t="s">
        <v>662</v>
      </c>
      <c r="H36" s="12" t="s">
        <v>298</v>
      </c>
      <c r="I36" s="12" t="s">
        <v>299</v>
      </c>
    </row>
    <row r="37" spans="1:9" s="3" customFormat="1" ht="43.5" customHeight="1">
      <c r="A37" s="5">
        <v>9</v>
      </c>
      <c r="B37" s="6">
        <v>78</v>
      </c>
      <c r="C37" s="7" t="s">
        <v>275</v>
      </c>
      <c r="D37" s="8">
        <v>1966</v>
      </c>
      <c r="E37" s="8" t="s">
        <v>250</v>
      </c>
      <c r="F37" s="10" t="s">
        <v>216</v>
      </c>
      <c r="G37" s="11" t="s">
        <v>217</v>
      </c>
      <c r="H37" s="12" t="s">
        <v>226</v>
      </c>
      <c r="I37" s="12" t="s">
        <v>276</v>
      </c>
    </row>
    <row r="38" spans="1:9" s="3" customFormat="1" ht="43.5" customHeight="1">
      <c r="A38" s="5">
        <v>10</v>
      </c>
      <c r="B38" s="6">
        <v>20</v>
      </c>
      <c r="C38" s="7" t="s">
        <v>246</v>
      </c>
      <c r="D38" s="8">
        <v>1990</v>
      </c>
      <c r="E38" s="8" t="s">
        <v>237</v>
      </c>
      <c r="F38" s="10" t="s">
        <v>247</v>
      </c>
      <c r="G38" s="11" t="s">
        <v>248</v>
      </c>
      <c r="H38" s="12" t="s">
        <v>249</v>
      </c>
      <c r="I38" s="12" t="s">
        <v>6</v>
      </c>
    </row>
    <row r="39" spans="1:9" s="3" customFormat="1" ht="43.5" customHeight="1">
      <c r="A39" s="5">
        <v>11</v>
      </c>
      <c r="B39" s="6">
        <v>72</v>
      </c>
      <c r="C39" s="7" t="s">
        <v>607</v>
      </c>
      <c r="D39" s="8">
        <v>1990</v>
      </c>
      <c r="E39" s="8" t="s">
        <v>220</v>
      </c>
      <c r="F39" s="10" t="s">
        <v>221</v>
      </c>
      <c r="G39" s="11" t="s">
        <v>222</v>
      </c>
      <c r="H39" s="12" t="s">
        <v>179</v>
      </c>
      <c r="I39" s="12" t="s">
        <v>223</v>
      </c>
    </row>
    <row r="40" spans="1:9" s="3" customFormat="1" ht="43.5" customHeight="1">
      <c r="A40" s="5">
        <v>12</v>
      </c>
      <c r="B40" s="6">
        <v>155</v>
      </c>
      <c r="C40" s="7" t="s">
        <v>302</v>
      </c>
      <c r="D40" s="8">
        <v>2002</v>
      </c>
      <c r="E40" s="8"/>
      <c r="F40" s="10" t="s">
        <v>303</v>
      </c>
      <c r="G40" s="11" t="s">
        <v>304</v>
      </c>
      <c r="H40" s="12" t="s">
        <v>305</v>
      </c>
      <c r="I40" s="12" t="s">
        <v>661</v>
      </c>
    </row>
    <row r="41" spans="1:9" s="3" customFormat="1" ht="43.5" customHeight="1">
      <c r="A41" s="5">
        <v>13</v>
      </c>
      <c r="B41" s="6">
        <v>47</v>
      </c>
      <c r="C41" s="7" t="s">
        <v>266</v>
      </c>
      <c r="D41" s="8">
        <v>1980</v>
      </c>
      <c r="E41" s="8" t="s">
        <v>250</v>
      </c>
      <c r="F41" s="10" t="s">
        <v>351</v>
      </c>
      <c r="G41" s="11" t="s">
        <v>352</v>
      </c>
      <c r="H41" s="12" t="s">
        <v>269</v>
      </c>
      <c r="I41" s="12" t="s">
        <v>219</v>
      </c>
    </row>
    <row r="42" spans="1:9" s="3" customFormat="1" ht="43.5" customHeight="1">
      <c r="A42" s="5">
        <v>14</v>
      </c>
      <c r="B42" s="6">
        <v>107</v>
      </c>
      <c r="C42" s="7" t="s">
        <v>574</v>
      </c>
      <c r="D42" s="8">
        <v>2004</v>
      </c>
      <c r="E42" s="8" t="s">
        <v>220</v>
      </c>
      <c r="F42" s="10" t="s">
        <v>287</v>
      </c>
      <c r="G42" s="11" t="s">
        <v>288</v>
      </c>
      <c r="H42" s="12" t="s">
        <v>289</v>
      </c>
      <c r="I42" s="12" t="s">
        <v>290</v>
      </c>
    </row>
    <row r="43" spans="1:9" s="3" customFormat="1" ht="43.5" customHeight="1">
      <c r="A43" s="5">
        <v>15</v>
      </c>
      <c r="B43" s="6">
        <v>4</v>
      </c>
      <c r="C43" s="7" t="s">
        <v>176</v>
      </c>
      <c r="D43" s="8">
        <v>1982</v>
      </c>
      <c r="E43" s="8"/>
      <c r="F43" s="10" t="s">
        <v>243</v>
      </c>
      <c r="G43" s="11" t="s">
        <v>244</v>
      </c>
      <c r="H43" s="12" t="s">
        <v>175</v>
      </c>
      <c r="I43" s="12" t="s">
        <v>245</v>
      </c>
    </row>
    <row r="44" spans="1:9" s="3" customFormat="1" ht="43.5" customHeight="1">
      <c r="A44" s="5">
        <v>16</v>
      </c>
      <c r="B44" s="6">
        <v>158</v>
      </c>
      <c r="C44" s="7" t="s">
        <v>642</v>
      </c>
      <c r="D44" s="8">
        <v>1993</v>
      </c>
      <c r="E44" s="8" t="s">
        <v>237</v>
      </c>
      <c r="F44" s="10" t="s">
        <v>663</v>
      </c>
      <c r="G44" s="11"/>
      <c r="H44" s="12" t="s">
        <v>201</v>
      </c>
      <c r="I44" s="12" t="s">
        <v>6</v>
      </c>
    </row>
    <row r="45" spans="1:9" s="3" customFormat="1" ht="43.5" customHeight="1">
      <c r="A45" s="5">
        <v>17</v>
      </c>
      <c r="B45" s="6">
        <v>2</v>
      </c>
      <c r="C45" s="7" t="s">
        <v>236</v>
      </c>
      <c r="D45" s="8">
        <v>1976</v>
      </c>
      <c r="E45" s="8" t="s">
        <v>237</v>
      </c>
      <c r="F45" s="10" t="s">
        <v>241</v>
      </c>
      <c r="G45" s="11" t="s">
        <v>242</v>
      </c>
      <c r="H45" s="12" t="s">
        <v>657</v>
      </c>
      <c r="I45" s="12" t="s">
        <v>240</v>
      </c>
    </row>
    <row r="46" spans="1:9" s="3" customFormat="1" ht="41.25" customHeight="1">
      <c r="A46" s="265" t="s">
        <v>103</v>
      </c>
      <c r="B46" s="280"/>
      <c r="C46" s="280"/>
      <c r="D46" s="280"/>
      <c r="E46" s="280"/>
      <c r="F46" s="280"/>
      <c r="G46" s="267"/>
      <c r="H46" s="271">
        <v>0.4583333333333333</v>
      </c>
      <c r="I46" s="272"/>
    </row>
    <row r="47" spans="1:9" s="3" customFormat="1" ht="41.25" customHeight="1">
      <c r="A47" s="265" t="s">
        <v>105</v>
      </c>
      <c r="B47" s="265"/>
      <c r="C47" s="265"/>
      <c r="D47" s="265"/>
      <c r="E47" s="265"/>
      <c r="F47" s="265"/>
      <c r="G47" s="265"/>
      <c r="H47" s="268">
        <v>0.47222222222222227</v>
      </c>
      <c r="I47" s="268"/>
    </row>
    <row r="48" spans="1:9" s="3" customFormat="1" ht="28.5" customHeight="1">
      <c r="A48" s="253" t="s">
        <v>12</v>
      </c>
      <c r="B48" s="256"/>
      <c r="C48" s="29" t="s">
        <v>13</v>
      </c>
      <c r="D48" s="253" t="s">
        <v>15</v>
      </c>
      <c r="E48" s="253"/>
      <c r="F48" s="254" t="s">
        <v>16</v>
      </c>
      <c r="G48" s="255"/>
      <c r="H48" s="273" t="s">
        <v>18</v>
      </c>
      <c r="I48" s="274"/>
    </row>
    <row r="49" spans="1:9" s="3" customFormat="1" ht="37.5" customHeight="1">
      <c r="A49" s="259" t="s">
        <v>104</v>
      </c>
      <c r="B49" s="260"/>
      <c r="C49" s="4" t="s">
        <v>25</v>
      </c>
      <c r="D49" s="261" t="s">
        <v>17</v>
      </c>
      <c r="E49" s="261"/>
      <c r="F49" s="262"/>
      <c r="G49" s="263"/>
      <c r="H49" s="264" t="s">
        <v>40</v>
      </c>
      <c r="I49" s="264"/>
    </row>
    <row r="50" spans="1:9" s="3" customFormat="1" ht="41.25" customHeight="1">
      <c r="A50" s="5">
        <v>1</v>
      </c>
      <c r="B50" s="13">
        <v>50</v>
      </c>
      <c r="C50" s="87" t="s">
        <v>640</v>
      </c>
      <c r="D50" s="14"/>
      <c r="E50" s="15" t="s">
        <v>211</v>
      </c>
      <c r="F50" s="24" t="s">
        <v>687</v>
      </c>
      <c r="G50" s="17" t="s">
        <v>641</v>
      </c>
      <c r="H50" s="18" t="s">
        <v>213</v>
      </c>
      <c r="I50" s="19" t="s">
        <v>214</v>
      </c>
    </row>
    <row r="51" spans="1:9" s="3" customFormat="1" ht="41.25" customHeight="1">
      <c r="A51" s="5">
        <f>A50+1</f>
        <v>2</v>
      </c>
      <c r="B51" s="13">
        <v>6</v>
      </c>
      <c r="C51" s="87" t="s">
        <v>670</v>
      </c>
      <c r="D51" s="14">
        <v>2004</v>
      </c>
      <c r="E51" s="15" t="s">
        <v>173</v>
      </c>
      <c r="F51" s="24" t="s">
        <v>340</v>
      </c>
      <c r="G51" s="17"/>
      <c r="H51" s="18" t="s">
        <v>175</v>
      </c>
      <c r="I51" s="19" t="s">
        <v>176</v>
      </c>
    </row>
    <row r="52" spans="1:9" s="3" customFormat="1" ht="41.25" customHeight="1">
      <c r="A52" s="5">
        <f aca="true" t="shared" si="0" ref="A52:A60">A51+1</f>
        <v>3</v>
      </c>
      <c r="B52" s="13">
        <v>68</v>
      </c>
      <c r="C52" s="87" t="s">
        <v>671</v>
      </c>
      <c r="D52" s="14">
        <v>2004</v>
      </c>
      <c r="E52" s="15" t="s">
        <v>173</v>
      </c>
      <c r="F52" s="24" t="s">
        <v>348</v>
      </c>
      <c r="G52" s="17" t="s">
        <v>664</v>
      </c>
      <c r="H52" s="18" t="s">
        <v>342</v>
      </c>
      <c r="I52" s="19" t="s">
        <v>343</v>
      </c>
    </row>
    <row r="53" spans="1:9" s="3" customFormat="1" ht="41.25" customHeight="1">
      <c r="A53" s="5">
        <f t="shared" si="0"/>
        <v>4</v>
      </c>
      <c r="B53" s="13">
        <v>67</v>
      </c>
      <c r="C53" s="87" t="s">
        <v>672</v>
      </c>
      <c r="D53" s="14">
        <v>2003</v>
      </c>
      <c r="E53" s="15" t="s">
        <v>181</v>
      </c>
      <c r="F53" s="24" t="s">
        <v>341</v>
      </c>
      <c r="G53" s="17" t="s">
        <v>665</v>
      </c>
      <c r="H53" s="18" t="s">
        <v>342</v>
      </c>
      <c r="I53" s="19" t="s">
        <v>343</v>
      </c>
    </row>
    <row r="54" spans="1:9" s="3" customFormat="1" ht="41.25" customHeight="1">
      <c r="A54" s="5">
        <f t="shared" si="0"/>
        <v>5</v>
      </c>
      <c r="B54" s="13">
        <v>85</v>
      </c>
      <c r="C54" s="87" t="s">
        <v>673</v>
      </c>
      <c r="D54" s="14">
        <v>2004</v>
      </c>
      <c r="E54" s="15" t="s">
        <v>177</v>
      </c>
      <c r="F54" s="24" t="s">
        <v>344</v>
      </c>
      <c r="G54" s="17" t="s">
        <v>345</v>
      </c>
      <c r="H54" s="18" t="s">
        <v>190</v>
      </c>
      <c r="I54" s="19" t="s">
        <v>191</v>
      </c>
    </row>
    <row r="55" spans="1:9" s="3" customFormat="1" ht="41.25" customHeight="1">
      <c r="A55" s="5">
        <f t="shared" si="0"/>
        <v>6</v>
      </c>
      <c r="B55" s="13">
        <v>116</v>
      </c>
      <c r="C55" s="87" t="s">
        <v>674</v>
      </c>
      <c r="D55" s="14">
        <v>2003</v>
      </c>
      <c r="E55" s="15" t="s">
        <v>173</v>
      </c>
      <c r="F55" s="24" t="s">
        <v>197</v>
      </c>
      <c r="G55" s="17" t="s">
        <v>666</v>
      </c>
      <c r="H55" s="18" t="s">
        <v>195</v>
      </c>
      <c r="I55" s="19" t="s">
        <v>196</v>
      </c>
    </row>
    <row r="56" spans="1:9" s="3" customFormat="1" ht="51" customHeight="1">
      <c r="A56" s="5">
        <f t="shared" si="0"/>
        <v>7</v>
      </c>
      <c r="B56" s="6">
        <v>114</v>
      </c>
      <c r="C56" s="7" t="s">
        <v>686</v>
      </c>
      <c r="D56" s="8">
        <v>2004</v>
      </c>
      <c r="E56" s="8" t="s">
        <v>173</v>
      </c>
      <c r="F56" s="7" t="s">
        <v>346</v>
      </c>
      <c r="G56" s="23" t="s">
        <v>347</v>
      </c>
      <c r="H56" s="16" t="s">
        <v>195</v>
      </c>
      <c r="I56" s="16" t="s">
        <v>196</v>
      </c>
    </row>
    <row r="57" spans="1:9" s="3" customFormat="1" ht="41.25" customHeight="1">
      <c r="A57" s="5">
        <f t="shared" si="0"/>
        <v>8</v>
      </c>
      <c r="B57" s="13">
        <v>72</v>
      </c>
      <c r="C57" s="87" t="s">
        <v>607</v>
      </c>
      <c r="D57" s="14">
        <v>1990</v>
      </c>
      <c r="E57" s="15" t="s">
        <v>220</v>
      </c>
      <c r="F57" s="24" t="s">
        <v>221</v>
      </c>
      <c r="G57" s="17" t="s">
        <v>222</v>
      </c>
      <c r="H57" s="18" t="s">
        <v>179</v>
      </c>
      <c r="I57" s="19" t="s">
        <v>223</v>
      </c>
    </row>
    <row r="58" spans="1:9" s="3" customFormat="1" ht="41.25" customHeight="1">
      <c r="A58" s="5">
        <f t="shared" si="0"/>
        <v>9</v>
      </c>
      <c r="B58" s="13">
        <v>57</v>
      </c>
      <c r="C58" s="87" t="s">
        <v>667</v>
      </c>
      <c r="D58" s="14">
        <f>2016-27</f>
        <v>1989</v>
      </c>
      <c r="E58" s="15" t="s">
        <v>211</v>
      </c>
      <c r="F58" s="24" t="s">
        <v>216</v>
      </c>
      <c r="G58" s="17" t="s">
        <v>217</v>
      </c>
      <c r="H58" s="18" t="s">
        <v>218</v>
      </c>
      <c r="I58" s="19" t="s">
        <v>219</v>
      </c>
    </row>
    <row r="59" spans="1:9" s="3" customFormat="1" ht="41.25" customHeight="1">
      <c r="A59" s="5">
        <f t="shared" si="0"/>
        <v>10</v>
      </c>
      <c r="B59" s="13">
        <v>31</v>
      </c>
      <c r="C59" s="87" t="s">
        <v>668</v>
      </c>
      <c r="D59" s="14">
        <v>1990</v>
      </c>
      <c r="E59" s="15" t="s">
        <v>177</v>
      </c>
      <c r="F59" s="24" t="s">
        <v>204</v>
      </c>
      <c r="G59" s="17" t="s">
        <v>205</v>
      </c>
      <c r="H59" s="18" t="s">
        <v>206</v>
      </c>
      <c r="I59" s="19" t="s">
        <v>207</v>
      </c>
    </row>
    <row r="60" spans="1:9" s="3" customFormat="1" ht="41.25" customHeight="1">
      <c r="A60" s="5">
        <f t="shared" si="0"/>
        <v>11</v>
      </c>
      <c r="B60" s="13">
        <v>51</v>
      </c>
      <c r="C60" s="87" t="s">
        <v>640</v>
      </c>
      <c r="D60" s="14"/>
      <c r="E60" s="15" t="s">
        <v>211</v>
      </c>
      <c r="F60" s="24" t="s">
        <v>669</v>
      </c>
      <c r="G60" s="17"/>
      <c r="H60" s="18" t="s">
        <v>213</v>
      </c>
      <c r="I60" s="19" t="s">
        <v>214</v>
      </c>
    </row>
    <row r="61" spans="1:9" s="3" customFormat="1" ht="41.25" customHeight="1">
      <c r="A61" s="265" t="s">
        <v>106</v>
      </c>
      <c r="B61" s="266"/>
      <c r="C61" s="266"/>
      <c r="D61" s="266"/>
      <c r="E61" s="266"/>
      <c r="F61" s="266"/>
      <c r="G61" s="267"/>
      <c r="H61" s="268">
        <v>0.49652777777777773</v>
      </c>
      <c r="I61" s="268"/>
    </row>
    <row r="62" spans="1:9" s="3" customFormat="1" ht="28.5" customHeight="1">
      <c r="A62" s="253" t="s">
        <v>12</v>
      </c>
      <c r="B62" s="256"/>
      <c r="C62" s="29" t="s">
        <v>13</v>
      </c>
      <c r="D62" s="253" t="s">
        <v>15</v>
      </c>
      <c r="E62" s="253"/>
      <c r="F62" s="254" t="s">
        <v>16</v>
      </c>
      <c r="G62" s="255"/>
      <c r="H62" s="273" t="s">
        <v>18</v>
      </c>
      <c r="I62" s="274"/>
    </row>
    <row r="63" spans="1:9" s="3" customFormat="1" ht="39" customHeight="1">
      <c r="A63" s="259" t="s">
        <v>107</v>
      </c>
      <c r="B63" s="260"/>
      <c r="C63" s="4" t="s">
        <v>25</v>
      </c>
      <c r="D63" s="261" t="s">
        <v>41</v>
      </c>
      <c r="E63" s="261"/>
      <c r="F63" s="262"/>
      <c r="G63" s="263"/>
      <c r="H63" s="264" t="s">
        <v>38</v>
      </c>
      <c r="I63" s="264"/>
    </row>
    <row r="64" spans="1:9" s="3" customFormat="1" ht="48.75" customHeight="1">
      <c r="A64" s="5">
        <v>1</v>
      </c>
      <c r="B64" s="6">
        <v>162</v>
      </c>
      <c r="C64" s="7" t="s">
        <v>675</v>
      </c>
      <c r="D64" s="8">
        <v>2001</v>
      </c>
      <c r="E64" s="8"/>
      <c r="F64" s="7" t="s">
        <v>676</v>
      </c>
      <c r="G64" s="23"/>
      <c r="H64" s="16" t="s">
        <v>629</v>
      </c>
      <c r="I64" s="16" t="s">
        <v>630</v>
      </c>
    </row>
    <row r="65" spans="1:9" s="3" customFormat="1" ht="48.75" customHeight="1">
      <c r="A65" s="5">
        <v>2</v>
      </c>
      <c r="B65" s="6">
        <v>53</v>
      </c>
      <c r="C65" s="7" t="s">
        <v>270</v>
      </c>
      <c r="D65" s="8">
        <v>1995</v>
      </c>
      <c r="E65" s="8" t="s">
        <v>181</v>
      </c>
      <c r="F65" s="7" t="s">
        <v>271</v>
      </c>
      <c r="G65" s="23" t="s">
        <v>272</v>
      </c>
      <c r="H65" s="16" t="s">
        <v>273</v>
      </c>
      <c r="I65" s="16" t="s">
        <v>274</v>
      </c>
    </row>
    <row r="66" spans="1:9" s="3" customFormat="1" ht="48.75" customHeight="1">
      <c r="A66" s="5">
        <v>3</v>
      </c>
      <c r="B66" s="6">
        <v>7</v>
      </c>
      <c r="C66" s="7" t="s">
        <v>176</v>
      </c>
      <c r="D66" s="8">
        <v>1982</v>
      </c>
      <c r="E66" s="8"/>
      <c r="F66" s="7" t="s">
        <v>377</v>
      </c>
      <c r="G66" s="23" t="s">
        <v>378</v>
      </c>
      <c r="H66" s="16" t="s">
        <v>175</v>
      </c>
      <c r="I66" s="16" t="s">
        <v>245</v>
      </c>
    </row>
    <row r="67" spans="1:9" s="3" customFormat="1" ht="48.75" customHeight="1">
      <c r="A67" s="5">
        <v>4</v>
      </c>
      <c r="B67" s="6">
        <v>70</v>
      </c>
      <c r="C67" s="7" t="s">
        <v>223</v>
      </c>
      <c r="D67" s="8"/>
      <c r="E67" s="8"/>
      <c r="F67" s="7" t="s">
        <v>356</v>
      </c>
      <c r="G67" s="23" t="s">
        <v>357</v>
      </c>
      <c r="H67" s="16" t="s">
        <v>179</v>
      </c>
      <c r="I67" s="16" t="s">
        <v>688</v>
      </c>
    </row>
    <row r="68" spans="1:9" s="3" customFormat="1" ht="48.75" customHeight="1">
      <c r="A68" s="5">
        <v>5</v>
      </c>
      <c r="B68" s="6">
        <v>56</v>
      </c>
      <c r="C68" s="7" t="s">
        <v>219</v>
      </c>
      <c r="D68" s="8">
        <v>1958</v>
      </c>
      <c r="E68" s="8" t="s">
        <v>355</v>
      </c>
      <c r="F68" s="7" t="s">
        <v>395</v>
      </c>
      <c r="G68" s="23" t="s">
        <v>396</v>
      </c>
      <c r="H68" s="16" t="s">
        <v>218</v>
      </c>
      <c r="I68" s="16" t="s">
        <v>397</v>
      </c>
    </row>
    <row r="69" spans="1:9" s="3" customFormat="1" ht="48.75" customHeight="1">
      <c r="A69" s="5">
        <v>6</v>
      </c>
      <c r="B69" s="6">
        <v>24</v>
      </c>
      <c r="C69" s="7" t="s">
        <v>202</v>
      </c>
      <c r="D69" s="8">
        <v>1989</v>
      </c>
      <c r="E69" s="8" t="s">
        <v>250</v>
      </c>
      <c r="F69" s="7" t="s">
        <v>251</v>
      </c>
      <c r="G69" s="23"/>
      <c r="H69" s="16" t="s">
        <v>201</v>
      </c>
      <c r="I69" s="16" t="s">
        <v>252</v>
      </c>
    </row>
    <row r="70" spans="1:9" s="3" customFormat="1" ht="48.75" customHeight="1">
      <c r="A70" s="5">
        <v>7</v>
      </c>
      <c r="B70" s="6">
        <v>18</v>
      </c>
      <c r="C70" s="7" t="s">
        <v>455</v>
      </c>
      <c r="D70" s="8">
        <v>1985</v>
      </c>
      <c r="E70" s="8" t="s">
        <v>237</v>
      </c>
      <c r="F70" s="7" t="s">
        <v>453</v>
      </c>
      <c r="G70" s="23"/>
      <c r="H70" s="16" t="s">
        <v>434</v>
      </c>
      <c r="I70" s="16" t="s">
        <v>385</v>
      </c>
    </row>
    <row r="71" spans="1:9" s="3" customFormat="1" ht="48.75" customHeight="1">
      <c r="A71" s="5">
        <v>8</v>
      </c>
      <c r="B71" s="6">
        <v>82</v>
      </c>
      <c r="C71" s="7" t="s">
        <v>359</v>
      </c>
      <c r="D71" s="8">
        <v>1968</v>
      </c>
      <c r="E71" s="8" t="s">
        <v>250</v>
      </c>
      <c r="F71" s="7" t="s">
        <v>360</v>
      </c>
      <c r="G71" s="23" t="s">
        <v>677</v>
      </c>
      <c r="H71" s="16" t="s">
        <v>187</v>
      </c>
      <c r="I71" s="16" t="s">
        <v>188</v>
      </c>
    </row>
    <row r="72" spans="1:9" s="3" customFormat="1" ht="48.75" customHeight="1">
      <c r="A72" s="5">
        <v>9</v>
      </c>
      <c r="B72" s="6">
        <v>84</v>
      </c>
      <c r="C72" s="7" t="s">
        <v>280</v>
      </c>
      <c r="D72" s="8">
        <v>1983</v>
      </c>
      <c r="E72" s="8" t="s">
        <v>250</v>
      </c>
      <c r="F72" s="7" t="s">
        <v>281</v>
      </c>
      <c r="G72" s="23" t="s">
        <v>282</v>
      </c>
      <c r="H72" s="16" t="s">
        <v>283</v>
      </c>
      <c r="I72" s="16" t="s">
        <v>6</v>
      </c>
    </row>
    <row r="73" spans="1:9" s="3" customFormat="1" ht="48.75" customHeight="1">
      <c r="A73" s="5">
        <v>10</v>
      </c>
      <c r="B73" s="6">
        <v>118</v>
      </c>
      <c r="C73" s="7" t="s">
        <v>410</v>
      </c>
      <c r="D73" s="8">
        <v>1999</v>
      </c>
      <c r="E73" s="8" t="s">
        <v>177</v>
      </c>
      <c r="F73" s="7" t="s">
        <v>411</v>
      </c>
      <c r="G73" s="23"/>
      <c r="H73" s="16" t="s">
        <v>179</v>
      </c>
      <c r="I73" s="16" t="s">
        <v>409</v>
      </c>
    </row>
    <row r="74" spans="1:9" s="3" customFormat="1" ht="48.75" customHeight="1">
      <c r="A74" s="5">
        <v>11</v>
      </c>
      <c r="B74" s="6">
        <v>73</v>
      </c>
      <c r="C74" s="7" t="s">
        <v>678</v>
      </c>
      <c r="D74" s="8"/>
      <c r="E74" s="8" t="s">
        <v>211</v>
      </c>
      <c r="F74" s="7" t="s">
        <v>419</v>
      </c>
      <c r="G74" s="23"/>
      <c r="H74" s="16" t="s">
        <v>226</v>
      </c>
      <c r="I74" s="16" t="s">
        <v>227</v>
      </c>
    </row>
    <row r="75" spans="1:9" s="3" customFormat="1" ht="48.75" customHeight="1">
      <c r="A75" s="5">
        <v>12</v>
      </c>
      <c r="B75" s="6">
        <v>79</v>
      </c>
      <c r="C75" s="7" t="s">
        <v>277</v>
      </c>
      <c r="D75" s="8">
        <v>2001</v>
      </c>
      <c r="E75" s="8" t="s">
        <v>181</v>
      </c>
      <c r="F75" s="7" t="s">
        <v>278</v>
      </c>
      <c r="G75" s="23" t="s">
        <v>279</v>
      </c>
      <c r="H75" s="16" t="s">
        <v>226</v>
      </c>
      <c r="I75" s="16" t="s">
        <v>227</v>
      </c>
    </row>
    <row r="76" spans="1:9" s="3" customFormat="1" ht="48.75" customHeight="1">
      <c r="A76" s="5">
        <v>13</v>
      </c>
      <c r="B76" s="6">
        <v>59</v>
      </c>
      <c r="C76" s="7" t="s">
        <v>343</v>
      </c>
      <c r="D76" s="8">
        <v>1992</v>
      </c>
      <c r="E76" s="8" t="s">
        <v>237</v>
      </c>
      <c r="F76" s="7" t="s">
        <v>439</v>
      </c>
      <c r="G76" s="23" t="s">
        <v>679</v>
      </c>
      <c r="H76" s="16" t="s">
        <v>342</v>
      </c>
      <c r="I76" s="16" t="s">
        <v>399</v>
      </c>
    </row>
    <row r="77" spans="1:9" s="3" customFormat="1" ht="48.75" customHeight="1">
      <c r="A77" s="5">
        <v>14</v>
      </c>
      <c r="B77" s="6">
        <v>106</v>
      </c>
      <c r="C77" s="7" t="s">
        <v>680</v>
      </c>
      <c r="D77" s="8">
        <v>1971</v>
      </c>
      <c r="E77" s="8" t="s">
        <v>250</v>
      </c>
      <c r="F77" s="7" t="s">
        <v>681</v>
      </c>
      <c r="G77" s="23"/>
      <c r="H77" s="16" t="s">
        <v>682</v>
      </c>
      <c r="I77" s="16" t="s">
        <v>6</v>
      </c>
    </row>
    <row r="78" spans="1:9" s="3" customFormat="1" ht="48.75" customHeight="1">
      <c r="A78" s="5">
        <v>15</v>
      </c>
      <c r="B78" s="6">
        <v>99</v>
      </c>
      <c r="C78" s="7" t="s">
        <v>361</v>
      </c>
      <c r="D78" s="8">
        <v>1968</v>
      </c>
      <c r="E78" s="8" t="s">
        <v>362</v>
      </c>
      <c r="F78" s="7" t="s">
        <v>363</v>
      </c>
      <c r="G78" s="23"/>
      <c r="H78" s="16" t="s">
        <v>364</v>
      </c>
      <c r="I78" s="16" t="s">
        <v>365</v>
      </c>
    </row>
    <row r="79" spans="1:9" s="3" customFormat="1" ht="48.75" customHeight="1">
      <c r="A79" s="5">
        <v>16</v>
      </c>
      <c r="B79" s="6">
        <v>30</v>
      </c>
      <c r="C79" s="7" t="s">
        <v>349</v>
      </c>
      <c r="D79" s="8">
        <v>1970</v>
      </c>
      <c r="E79" s="8" t="s">
        <v>237</v>
      </c>
      <c r="F79" s="7" t="s">
        <v>350</v>
      </c>
      <c r="G79" s="23"/>
      <c r="H79" s="16" t="s">
        <v>201</v>
      </c>
      <c r="I79" s="16" t="s">
        <v>6</v>
      </c>
    </row>
    <row r="80" spans="1:9" s="3" customFormat="1" ht="48.75" customHeight="1">
      <c r="A80" s="5">
        <v>17</v>
      </c>
      <c r="B80" s="6">
        <v>124</v>
      </c>
      <c r="C80" s="7" t="s">
        <v>366</v>
      </c>
      <c r="D80" s="8">
        <v>1988</v>
      </c>
      <c r="E80" s="8" t="s">
        <v>237</v>
      </c>
      <c r="F80" s="7" t="s">
        <v>367</v>
      </c>
      <c r="G80" s="23" t="s">
        <v>368</v>
      </c>
      <c r="H80" s="16" t="s">
        <v>369</v>
      </c>
      <c r="I80" s="16" t="s">
        <v>6</v>
      </c>
    </row>
    <row r="81" spans="1:9" s="3" customFormat="1" ht="48.75" customHeight="1">
      <c r="A81" s="5">
        <v>18</v>
      </c>
      <c r="B81" s="6">
        <v>161</v>
      </c>
      <c r="C81" s="7" t="s">
        <v>683</v>
      </c>
      <c r="D81" s="8">
        <v>1999</v>
      </c>
      <c r="E81" s="8" t="s">
        <v>211</v>
      </c>
      <c r="F81" s="7" t="s">
        <v>684</v>
      </c>
      <c r="G81" s="23"/>
      <c r="H81" s="16" t="s">
        <v>629</v>
      </c>
      <c r="I81" s="16" t="s">
        <v>630</v>
      </c>
    </row>
    <row r="82" spans="1:9" s="3" customFormat="1" ht="48.75" customHeight="1">
      <c r="A82" s="5">
        <v>19</v>
      </c>
      <c r="B82" s="6">
        <v>46</v>
      </c>
      <c r="C82" s="7" t="s">
        <v>266</v>
      </c>
      <c r="D82" s="8">
        <v>1980</v>
      </c>
      <c r="E82" s="8" t="s">
        <v>250</v>
      </c>
      <c r="F82" s="7" t="s">
        <v>267</v>
      </c>
      <c r="G82" s="23" t="s">
        <v>268</v>
      </c>
      <c r="H82" s="16" t="s">
        <v>269</v>
      </c>
      <c r="I82" s="16" t="s">
        <v>219</v>
      </c>
    </row>
    <row r="83" spans="1:9" s="3" customFormat="1" ht="48.75" customHeight="1">
      <c r="A83" s="5">
        <v>20</v>
      </c>
      <c r="B83" s="6">
        <v>163</v>
      </c>
      <c r="C83" s="7" t="s">
        <v>675</v>
      </c>
      <c r="D83" s="8">
        <v>2001</v>
      </c>
      <c r="E83" s="8"/>
      <c r="F83" s="7" t="s">
        <v>685</v>
      </c>
      <c r="G83" s="23"/>
      <c r="H83" s="16" t="s">
        <v>629</v>
      </c>
      <c r="I83" s="16" t="s">
        <v>630</v>
      </c>
    </row>
    <row r="84" spans="1:9" s="3" customFormat="1" ht="48.75" customHeight="1">
      <c r="A84" s="5">
        <v>21</v>
      </c>
      <c r="B84" s="6">
        <v>54</v>
      </c>
      <c r="C84" s="7" t="s">
        <v>270</v>
      </c>
      <c r="D84" s="8">
        <v>1995</v>
      </c>
      <c r="E84" s="8" t="s">
        <v>181</v>
      </c>
      <c r="F84" s="7" t="s">
        <v>353</v>
      </c>
      <c r="G84" s="23" t="s">
        <v>354</v>
      </c>
      <c r="H84" s="16" t="s">
        <v>273</v>
      </c>
      <c r="I84" s="16" t="s">
        <v>274</v>
      </c>
    </row>
    <row r="85" spans="1:9" s="3" customFormat="1" ht="48.75" customHeight="1">
      <c r="A85" s="5">
        <v>22</v>
      </c>
      <c r="B85" s="6">
        <v>8</v>
      </c>
      <c r="C85" s="7" t="s">
        <v>176</v>
      </c>
      <c r="D85" s="8">
        <v>1982</v>
      </c>
      <c r="E85" s="8"/>
      <c r="F85" s="7" t="s">
        <v>379</v>
      </c>
      <c r="G85" s="23" t="s">
        <v>380</v>
      </c>
      <c r="H85" s="16" t="s">
        <v>175</v>
      </c>
      <c r="I85" s="16" t="s">
        <v>245</v>
      </c>
    </row>
    <row r="86" spans="1:9" s="3" customFormat="1" ht="29.25" customHeight="1">
      <c r="A86" s="265" t="s">
        <v>108</v>
      </c>
      <c r="B86" s="280"/>
      <c r="C86" s="280"/>
      <c r="D86" s="280"/>
      <c r="E86" s="280"/>
      <c r="F86" s="280"/>
      <c r="G86" s="267"/>
      <c r="H86" s="271">
        <v>0.548611111111111</v>
      </c>
      <c r="I86" s="272"/>
    </row>
    <row r="87" spans="1:9" s="3" customFormat="1" ht="33" customHeight="1">
      <c r="A87" s="265" t="s">
        <v>109</v>
      </c>
      <c r="B87" s="265"/>
      <c r="C87" s="265"/>
      <c r="D87" s="265"/>
      <c r="E87" s="265"/>
      <c r="F87" s="265"/>
      <c r="G87" s="265"/>
      <c r="H87" s="268">
        <v>0.5625</v>
      </c>
      <c r="I87" s="268"/>
    </row>
    <row r="88" spans="1:9" s="3" customFormat="1" ht="28.5" customHeight="1">
      <c r="A88" s="253" t="s">
        <v>12</v>
      </c>
      <c r="B88" s="256"/>
      <c r="C88" s="29" t="s">
        <v>13</v>
      </c>
      <c r="D88" s="253" t="s">
        <v>15</v>
      </c>
      <c r="E88" s="253"/>
      <c r="F88" s="254" t="s">
        <v>16</v>
      </c>
      <c r="G88" s="255"/>
      <c r="H88" s="273" t="s">
        <v>18</v>
      </c>
      <c r="I88" s="274"/>
    </row>
    <row r="89" spans="1:9" s="3" customFormat="1" ht="39" customHeight="1">
      <c r="A89" s="343" t="s">
        <v>24</v>
      </c>
      <c r="B89" s="344"/>
      <c r="C89" s="86" t="s">
        <v>110</v>
      </c>
      <c r="D89" s="345" t="s">
        <v>111</v>
      </c>
      <c r="E89" s="345"/>
      <c r="F89" s="346" t="s">
        <v>112</v>
      </c>
      <c r="G89" s="347"/>
      <c r="H89" s="348" t="s">
        <v>113</v>
      </c>
      <c r="I89" s="348"/>
    </row>
    <row r="90" spans="1:9" s="3" customFormat="1" ht="73.5" customHeight="1">
      <c r="A90" s="359">
        <v>1</v>
      </c>
      <c r="B90" s="142">
        <v>101</v>
      </c>
      <c r="C90" s="77" t="s">
        <v>446</v>
      </c>
      <c r="D90" s="5">
        <v>1979</v>
      </c>
      <c r="E90" s="5" t="s">
        <v>250</v>
      </c>
      <c r="F90" s="77" t="s">
        <v>452</v>
      </c>
      <c r="G90" s="9" t="s">
        <v>448</v>
      </c>
      <c r="H90" s="7" t="s">
        <v>404</v>
      </c>
      <c r="I90" s="7" t="s">
        <v>361</v>
      </c>
    </row>
    <row r="91" spans="1:9" s="3" customFormat="1" ht="73.5" customHeight="1">
      <c r="A91" s="360"/>
      <c r="B91" s="142">
        <v>64</v>
      </c>
      <c r="C91" s="77" t="s">
        <v>398</v>
      </c>
      <c r="D91" s="5"/>
      <c r="E91" s="5"/>
      <c r="F91" s="77" t="s">
        <v>429</v>
      </c>
      <c r="G91" s="9"/>
      <c r="H91" s="7" t="s">
        <v>342</v>
      </c>
      <c r="I91" s="7" t="s">
        <v>399</v>
      </c>
    </row>
    <row r="92" spans="1:9" s="3" customFormat="1" ht="73.5" customHeight="1">
      <c r="A92" s="359">
        <v>2</v>
      </c>
      <c r="B92" s="142">
        <v>25</v>
      </c>
      <c r="C92" s="77" t="s">
        <v>349</v>
      </c>
      <c r="D92" s="5">
        <v>1970</v>
      </c>
      <c r="E92" s="5" t="s">
        <v>237</v>
      </c>
      <c r="F92" s="77" t="s">
        <v>538</v>
      </c>
      <c r="G92" s="9" t="s">
        <v>518</v>
      </c>
      <c r="H92" s="7" t="s">
        <v>201</v>
      </c>
      <c r="I92" s="7" t="s">
        <v>6</v>
      </c>
    </row>
    <row r="93" spans="1:9" s="3" customFormat="1" ht="73.5" customHeight="1">
      <c r="A93" s="360"/>
      <c r="B93" s="142">
        <v>130</v>
      </c>
      <c r="C93" s="77" t="s">
        <v>202</v>
      </c>
      <c r="D93" s="5"/>
      <c r="E93" s="5"/>
      <c r="F93" s="77" t="s">
        <v>469</v>
      </c>
      <c r="G93" s="9"/>
      <c r="H93" s="7" t="s">
        <v>201</v>
      </c>
      <c r="I93" s="7" t="s">
        <v>252</v>
      </c>
    </row>
    <row r="94" spans="1:9" s="3" customFormat="1" ht="73.5" customHeight="1">
      <c r="A94" s="359">
        <v>3</v>
      </c>
      <c r="B94" s="142">
        <v>143</v>
      </c>
      <c r="C94" s="77" t="s">
        <v>412</v>
      </c>
      <c r="D94" s="5">
        <v>2000</v>
      </c>
      <c r="E94" s="5" t="s">
        <v>250</v>
      </c>
      <c r="F94" s="77" t="s">
        <v>295</v>
      </c>
      <c r="G94" s="9"/>
      <c r="H94" s="7" t="s">
        <v>413</v>
      </c>
      <c r="I94" s="7" t="s">
        <v>414</v>
      </c>
    </row>
    <row r="95" spans="1:9" s="3" customFormat="1" ht="73.5" customHeight="1">
      <c r="A95" s="360"/>
      <c r="B95" s="142">
        <v>55</v>
      </c>
      <c r="C95" s="77" t="s">
        <v>219</v>
      </c>
      <c r="D95" s="5">
        <v>1958</v>
      </c>
      <c r="E95" s="5" t="s">
        <v>355</v>
      </c>
      <c r="F95" s="77" t="s">
        <v>437</v>
      </c>
      <c r="G95" s="9" t="s">
        <v>438</v>
      </c>
      <c r="H95" s="7" t="s">
        <v>218</v>
      </c>
      <c r="I95" s="7" t="s">
        <v>397</v>
      </c>
    </row>
    <row r="96" spans="1:9" s="3" customFormat="1" ht="73.5" customHeight="1">
      <c r="A96" s="359">
        <v>4</v>
      </c>
      <c r="B96" s="142">
        <v>21</v>
      </c>
      <c r="C96" s="77" t="s">
        <v>246</v>
      </c>
      <c r="D96" s="5">
        <v>1990</v>
      </c>
      <c r="E96" s="5" t="s">
        <v>237</v>
      </c>
      <c r="F96" s="77" t="s">
        <v>435</v>
      </c>
      <c r="G96" s="9" t="s">
        <v>436</v>
      </c>
      <c r="H96" s="7" t="s">
        <v>249</v>
      </c>
      <c r="I96" s="7" t="s">
        <v>6</v>
      </c>
    </row>
    <row r="97" spans="1:9" s="3" customFormat="1" ht="73.5" customHeight="1">
      <c r="A97" s="360"/>
      <c r="B97" s="142">
        <v>16</v>
      </c>
      <c r="C97" s="77" t="s">
        <v>385</v>
      </c>
      <c r="D97" s="5">
        <v>1992</v>
      </c>
      <c r="E97" s="5" t="s">
        <v>250</v>
      </c>
      <c r="F97" s="77" t="s">
        <v>484</v>
      </c>
      <c r="G97" s="9"/>
      <c r="H97" s="7" t="s">
        <v>384</v>
      </c>
      <c r="I97" s="7" t="s">
        <v>433</v>
      </c>
    </row>
    <row r="98" spans="1:9" s="3" customFormat="1" ht="73.5" customHeight="1">
      <c r="A98" s="359">
        <v>5</v>
      </c>
      <c r="B98" s="142">
        <v>98</v>
      </c>
      <c r="C98" s="77" t="s">
        <v>361</v>
      </c>
      <c r="D98" s="5">
        <v>1968</v>
      </c>
      <c r="E98" s="5" t="s">
        <v>362</v>
      </c>
      <c r="F98" s="77" t="s">
        <v>467</v>
      </c>
      <c r="G98" s="9" t="s">
        <v>468</v>
      </c>
      <c r="H98" s="7" t="s">
        <v>364</v>
      </c>
      <c r="I98" s="7" t="s">
        <v>365</v>
      </c>
    </row>
    <row r="99" spans="1:9" s="3" customFormat="1" ht="73.5" customHeight="1">
      <c r="A99" s="360"/>
      <c r="B99" s="142">
        <v>103</v>
      </c>
      <c r="C99" s="77" t="s">
        <v>402</v>
      </c>
      <c r="D99" s="5">
        <v>1995</v>
      </c>
      <c r="E99" s="5" t="s">
        <v>220</v>
      </c>
      <c r="F99" s="77" t="s">
        <v>403</v>
      </c>
      <c r="G99" s="9"/>
      <c r="H99" s="7" t="s">
        <v>404</v>
      </c>
      <c r="I99" s="7" t="s">
        <v>365</v>
      </c>
    </row>
    <row r="100" spans="1:9" s="3" customFormat="1" ht="73.5" customHeight="1">
      <c r="A100" s="359">
        <v>6</v>
      </c>
      <c r="B100" s="142">
        <v>104</v>
      </c>
      <c r="C100" s="77" t="s">
        <v>405</v>
      </c>
      <c r="D100" s="5">
        <v>1995</v>
      </c>
      <c r="E100" s="5" t="s">
        <v>220</v>
      </c>
      <c r="F100" s="77" t="s">
        <v>406</v>
      </c>
      <c r="G100" s="9"/>
      <c r="H100" s="7" t="s">
        <v>404</v>
      </c>
      <c r="I100" s="7" t="s">
        <v>365</v>
      </c>
    </row>
    <row r="101" spans="1:9" s="3" customFormat="1" ht="73.5" customHeight="1">
      <c r="A101" s="360"/>
      <c r="B101" s="142">
        <v>128</v>
      </c>
      <c r="C101" s="77" t="s">
        <v>370</v>
      </c>
      <c r="D101" s="5"/>
      <c r="E101" s="5" t="s">
        <v>211</v>
      </c>
      <c r="F101" s="77" t="s">
        <v>624</v>
      </c>
      <c r="G101" s="9"/>
      <c r="H101" s="7" t="s">
        <v>201</v>
      </c>
      <c r="I101" s="7" t="s">
        <v>202</v>
      </c>
    </row>
    <row r="102" spans="1:9" s="3" customFormat="1" ht="73.5" customHeight="1">
      <c r="A102" s="359">
        <v>7</v>
      </c>
      <c r="B102" s="142">
        <v>63</v>
      </c>
      <c r="C102" s="77" t="s">
        <v>398</v>
      </c>
      <c r="D102" s="5"/>
      <c r="E102" s="5"/>
      <c r="F102" s="77" t="s">
        <v>427</v>
      </c>
      <c r="G102" s="9"/>
      <c r="H102" s="7" t="s">
        <v>342</v>
      </c>
      <c r="I102" s="7" t="s">
        <v>399</v>
      </c>
    </row>
    <row r="103" spans="1:9" s="3" customFormat="1" ht="73.5" customHeight="1">
      <c r="A103" s="360"/>
      <c r="B103" s="142">
        <v>27</v>
      </c>
      <c r="C103" s="77" t="s">
        <v>349</v>
      </c>
      <c r="D103" s="5">
        <v>1970</v>
      </c>
      <c r="E103" s="5" t="s">
        <v>237</v>
      </c>
      <c r="F103" s="77" t="s">
        <v>540</v>
      </c>
      <c r="G103" s="9" t="s">
        <v>520</v>
      </c>
      <c r="H103" s="7" t="s">
        <v>201</v>
      </c>
      <c r="I103" s="7" t="s">
        <v>6</v>
      </c>
    </row>
    <row r="104" spans="1:9" s="3" customFormat="1" ht="29.25" customHeight="1">
      <c r="A104" s="351" t="s">
        <v>114</v>
      </c>
      <c r="B104" s="352"/>
      <c r="C104" s="352"/>
      <c r="D104" s="352"/>
      <c r="E104" s="352"/>
      <c r="F104" s="352"/>
      <c r="G104" s="353"/>
      <c r="H104" s="354">
        <v>0.611111111111111</v>
      </c>
      <c r="I104" s="355"/>
    </row>
    <row r="105" spans="1:9" s="3" customFormat="1" ht="30.75" customHeight="1">
      <c r="A105" s="265" t="s">
        <v>115</v>
      </c>
      <c r="B105" s="266"/>
      <c r="C105" s="266"/>
      <c r="D105" s="266"/>
      <c r="E105" s="266"/>
      <c r="F105" s="266"/>
      <c r="G105" s="267"/>
      <c r="H105" s="268">
        <v>0.625</v>
      </c>
      <c r="I105" s="268"/>
    </row>
    <row r="106" spans="1:9" s="3" customFormat="1" ht="28.5" customHeight="1">
      <c r="A106" s="253" t="s">
        <v>12</v>
      </c>
      <c r="B106" s="256"/>
      <c r="C106" s="29" t="s">
        <v>13</v>
      </c>
      <c r="D106" s="253" t="s">
        <v>15</v>
      </c>
      <c r="E106" s="253"/>
      <c r="F106" s="254" t="s">
        <v>16</v>
      </c>
      <c r="G106" s="255"/>
      <c r="H106" s="273" t="s">
        <v>18</v>
      </c>
      <c r="I106" s="274"/>
    </row>
    <row r="107" spans="1:9" s="3" customFormat="1" ht="66" customHeight="1">
      <c r="A107" s="259" t="s">
        <v>116</v>
      </c>
      <c r="B107" s="260"/>
      <c r="C107" s="4" t="s">
        <v>596</v>
      </c>
      <c r="D107" s="261" t="s">
        <v>117</v>
      </c>
      <c r="E107" s="261"/>
      <c r="F107" s="262" t="s">
        <v>118</v>
      </c>
      <c r="G107" s="263"/>
      <c r="H107" s="264" t="s">
        <v>119</v>
      </c>
      <c r="I107" s="264"/>
    </row>
    <row r="108" spans="1:9" s="3" customFormat="1" ht="31.5" customHeight="1">
      <c r="A108" s="356" t="s">
        <v>609</v>
      </c>
      <c r="B108" s="357"/>
      <c r="C108" s="357"/>
      <c r="D108" s="357"/>
      <c r="E108" s="357"/>
      <c r="F108" s="357"/>
      <c r="G108" s="357"/>
      <c r="H108" s="357"/>
      <c r="I108" s="358"/>
    </row>
    <row r="109" spans="1:9" s="3" customFormat="1" ht="31.5" customHeight="1">
      <c r="A109" s="5">
        <v>1</v>
      </c>
      <c r="B109" s="6">
        <v>120</v>
      </c>
      <c r="C109" s="7" t="s">
        <v>199</v>
      </c>
      <c r="D109" s="8">
        <v>1991</v>
      </c>
      <c r="E109" s="8"/>
      <c r="F109" s="16" t="s">
        <v>295</v>
      </c>
      <c r="G109" s="9"/>
      <c r="H109" s="12" t="s">
        <v>612</v>
      </c>
      <c r="I109" s="12" t="s">
        <v>223</v>
      </c>
    </row>
    <row r="110" spans="1:9" s="3" customFormat="1" ht="31.5" customHeight="1">
      <c r="A110" s="5">
        <v>2</v>
      </c>
      <c r="B110" s="6">
        <v>76</v>
      </c>
      <c r="C110" s="7" t="s">
        <v>599</v>
      </c>
      <c r="D110" s="8">
        <v>1998</v>
      </c>
      <c r="E110" s="8" t="s">
        <v>211</v>
      </c>
      <c r="F110" s="16" t="s">
        <v>600</v>
      </c>
      <c r="G110" s="9" t="s">
        <v>601</v>
      </c>
      <c r="H110" s="12" t="s">
        <v>610</v>
      </c>
      <c r="I110" s="12" t="s">
        <v>227</v>
      </c>
    </row>
    <row r="111" spans="1:9" s="3" customFormat="1" ht="31.5" customHeight="1">
      <c r="A111" s="5">
        <v>3</v>
      </c>
      <c r="B111" s="6">
        <v>97</v>
      </c>
      <c r="C111" s="7" t="s">
        <v>284</v>
      </c>
      <c r="D111" s="8">
        <v>1973</v>
      </c>
      <c r="E111" s="8" t="s">
        <v>181</v>
      </c>
      <c r="F111" s="16" t="s">
        <v>285</v>
      </c>
      <c r="G111" s="9"/>
      <c r="H111" s="12" t="s">
        <v>584</v>
      </c>
      <c r="I111" s="12" t="s">
        <v>223</v>
      </c>
    </row>
    <row r="112" spans="1:9" s="3" customFormat="1" ht="31.5" customHeight="1">
      <c r="A112" s="5">
        <v>4</v>
      </c>
      <c r="B112" s="6">
        <v>72</v>
      </c>
      <c r="C112" s="7" t="s">
        <v>607</v>
      </c>
      <c r="D112" s="8">
        <v>1990</v>
      </c>
      <c r="E112" s="8" t="s">
        <v>220</v>
      </c>
      <c r="F112" s="16" t="s">
        <v>221</v>
      </c>
      <c r="G112" s="9" t="s">
        <v>222</v>
      </c>
      <c r="H112" s="12" t="s">
        <v>584</v>
      </c>
      <c r="I112" s="12" t="s">
        <v>223</v>
      </c>
    </row>
    <row r="113" spans="1:9" s="3" customFormat="1" ht="31.5" customHeight="1">
      <c r="A113" s="5">
        <v>5</v>
      </c>
      <c r="B113" s="6">
        <v>5</v>
      </c>
      <c r="C113" s="7" t="s">
        <v>337</v>
      </c>
      <c r="D113" s="8">
        <v>2004</v>
      </c>
      <c r="E113" s="8" t="s">
        <v>173</v>
      </c>
      <c r="F113" s="16" t="s">
        <v>338</v>
      </c>
      <c r="G113" s="9" t="s">
        <v>339</v>
      </c>
      <c r="H113" s="12" t="s">
        <v>584</v>
      </c>
      <c r="I113" s="12" t="s">
        <v>176</v>
      </c>
    </row>
    <row r="114" spans="1:9" s="3" customFormat="1" ht="31.5" customHeight="1">
      <c r="A114" s="5">
        <v>6</v>
      </c>
      <c r="B114" s="6">
        <v>70</v>
      </c>
      <c r="C114" s="7" t="s">
        <v>605</v>
      </c>
      <c r="D114" s="8"/>
      <c r="E114" s="8" t="s">
        <v>211</v>
      </c>
      <c r="F114" s="16" t="s">
        <v>356</v>
      </c>
      <c r="G114" s="9" t="s">
        <v>357</v>
      </c>
      <c r="H114" s="12" t="s">
        <v>584</v>
      </c>
      <c r="I114" s="12" t="s">
        <v>223</v>
      </c>
    </row>
    <row r="115" spans="1:9" s="3" customFormat="1" ht="31.5" customHeight="1">
      <c r="A115" s="5">
        <v>7</v>
      </c>
      <c r="B115" s="6">
        <v>129</v>
      </c>
      <c r="C115" s="7" t="s">
        <v>370</v>
      </c>
      <c r="D115" s="8"/>
      <c r="E115" s="8" t="s">
        <v>211</v>
      </c>
      <c r="F115" s="16" t="s">
        <v>371</v>
      </c>
      <c r="G115" s="9"/>
      <c r="H115" s="12" t="s">
        <v>611</v>
      </c>
      <c r="I115" s="12" t="s">
        <v>202</v>
      </c>
    </row>
    <row r="116" spans="1:9" s="3" customFormat="1" ht="31.5" customHeight="1">
      <c r="A116" s="5">
        <v>8</v>
      </c>
      <c r="B116" s="6">
        <v>52</v>
      </c>
      <c r="C116" s="7" t="s">
        <v>604</v>
      </c>
      <c r="D116" s="8">
        <v>1977</v>
      </c>
      <c r="E116" s="8" t="s">
        <v>211</v>
      </c>
      <c r="F116" s="16" t="s">
        <v>416</v>
      </c>
      <c r="G116" s="9" t="s">
        <v>417</v>
      </c>
      <c r="H116" s="12" t="s">
        <v>611</v>
      </c>
      <c r="I116" s="12" t="s">
        <v>418</v>
      </c>
    </row>
    <row r="117" spans="1:9" s="3" customFormat="1" ht="31.5" customHeight="1">
      <c r="A117" s="5">
        <v>9</v>
      </c>
      <c r="B117" s="6">
        <v>80</v>
      </c>
      <c r="C117" s="7" t="s">
        <v>602</v>
      </c>
      <c r="D117" s="8"/>
      <c r="E117" s="8" t="s">
        <v>211</v>
      </c>
      <c r="F117" s="16" t="s">
        <v>224</v>
      </c>
      <c r="G117" s="9" t="s">
        <v>225</v>
      </c>
      <c r="H117" s="12" t="s">
        <v>610</v>
      </c>
      <c r="I117" s="12" t="s">
        <v>227</v>
      </c>
    </row>
    <row r="118" spans="1:9" s="3" customFormat="1" ht="31.5" customHeight="1">
      <c r="A118" s="5">
        <v>10</v>
      </c>
      <c r="B118" s="6">
        <v>119</v>
      </c>
      <c r="C118" s="7" t="s">
        <v>608</v>
      </c>
      <c r="D118" s="8">
        <v>2004</v>
      </c>
      <c r="E118" s="8" t="s">
        <v>173</v>
      </c>
      <c r="F118" s="16" t="s">
        <v>198</v>
      </c>
      <c r="G118" s="9"/>
      <c r="H118" s="12" t="s">
        <v>612</v>
      </c>
      <c r="I118" s="12" t="s">
        <v>199</v>
      </c>
    </row>
    <row r="119" spans="1:9" s="3" customFormat="1" ht="31.5" customHeight="1">
      <c r="A119" s="5">
        <v>11</v>
      </c>
      <c r="B119" s="6">
        <v>33</v>
      </c>
      <c r="C119" s="7" t="s">
        <v>606</v>
      </c>
      <c r="D119" s="8">
        <v>2006</v>
      </c>
      <c r="E119" s="8" t="s">
        <v>177</v>
      </c>
      <c r="F119" s="16" t="s">
        <v>622</v>
      </c>
      <c r="G119" s="9" t="s">
        <v>178</v>
      </c>
      <c r="H119" s="12" t="s">
        <v>584</v>
      </c>
      <c r="I119" s="12" t="s">
        <v>180</v>
      </c>
    </row>
    <row r="120" spans="1:9" s="3" customFormat="1" ht="31.5" customHeight="1">
      <c r="A120" s="5">
        <v>12</v>
      </c>
      <c r="B120" s="6">
        <v>66</v>
      </c>
      <c r="C120" s="7" t="s">
        <v>603</v>
      </c>
      <c r="D120" s="8">
        <v>2004</v>
      </c>
      <c r="E120" s="8" t="s">
        <v>173</v>
      </c>
      <c r="F120" s="16" t="s">
        <v>422</v>
      </c>
      <c r="G120" s="9"/>
      <c r="H120" s="12" t="s">
        <v>610</v>
      </c>
      <c r="I120" s="12" t="s">
        <v>399</v>
      </c>
    </row>
    <row r="121" spans="1:9" s="3" customFormat="1" ht="31.5" customHeight="1">
      <c r="A121" s="5">
        <v>13</v>
      </c>
      <c r="B121" s="6">
        <v>118</v>
      </c>
      <c r="C121" s="7" t="s">
        <v>410</v>
      </c>
      <c r="D121" s="8">
        <v>1999</v>
      </c>
      <c r="E121" s="8" t="s">
        <v>177</v>
      </c>
      <c r="F121" s="16" t="s">
        <v>411</v>
      </c>
      <c r="G121" s="9"/>
      <c r="H121" s="12" t="s">
        <v>612</v>
      </c>
      <c r="I121" s="12" t="s">
        <v>409</v>
      </c>
    </row>
    <row r="122" spans="1:9" s="3" customFormat="1" ht="31.5" customHeight="1">
      <c r="A122" s="5">
        <v>14</v>
      </c>
      <c r="B122" s="6">
        <v>61</v>
      </c>
      <c r="C122" s="7" t="s">
        <v>440</v>
      </c>
      <c r="D122" s="8">
        <v>1998</v>
      </c>
      <c r="E122" s="8" t="s">
        <v>228</v>
      </c>
      <c r="F122" s="16" t="s">
        <v>441</v>
      </c>
      <c r="G122" s="9"/>
      <c r="H122" s="12" t="s">
        <v>610</v>
      </c>
      <c r="I122" s="12" t="s">
        <v>399</v>
      </c>
    </row>
    <row r="123" spans="1:9" s="3" customFormat="1" ht="27.75" customHeight="1">
      <c r="A123" s="356" t="s">
        <v>613</v>
      </c>
      <c r="B123" s="357"/>
      <c r="C123" s="357"/>
      <c r="D123" s="357"/>
      <c r="E123" s="357"/>
      <c r="F123" s="357"/>
      <c r="G123" s="357"/>
      <c r="H123" s="357"/>
      <c r="I123" s="358"/>
    </row>
    <row r="124" spans="1:9" s="3" customFormat="1" ht="31.5" customHeight="1">
      <c r="A124" s="5">
        <v>1</v>
      </c>
      <c r="B124" s="6">
        <v>126</v>
      </c>
      <c r="C124" s="7" t="s">
        <v>614</v>
      </c>
      <c r="D124" s="8"/>
      <c r="E124" s="8" t="s">
        <v>211</v>
      </c>
      <c r="F124" s="16" t="s">
        <v>420</v>
      </c>
      <c r="G124" s="9"/>
      <c r="H124" s="12" t="s">
        <v>611</v>
      </c>
      <c r="I124" s="12" t="s">
        <v>202</v>
      </c>
    </row>
    <row r="125" spans="1:9" s="3" customFormat="1" ht="31.5" customHeight="1">
      <c r="A125" s="5">
        <v>2</v>
      </c>
      <c r="B125" s="6">
        <v>75</v>
      </c>
      <c r="C125" s="7" t="s">
        <v>495</v>
      </c>
      <c r="D125" s="8">
        <v>2000</v>
      </c>
      <c r="E125" s="8" t="s">
        <v>228</v>
      </c>
      <c r="F125" s="16" t="s">
        <v>591</v>
      </c>
      <c r="G125" s="9" t="s">
        <v>592</v>
      </c>
      <c r="H125" s="12" t="s">
        <v>610</v>
      </c>
      <c r="I125" s="12" t="s">
        <v>227</v>
      </c>
    </row>
    <row r="126" spans="1:9" s="3" customFormat="1" ht="31.5" customHeight="1">
      <c r="A126" s="5">
        <v>3</v>
      </c>
      <c r="B126" s="6">
        <v>144</v>
      </c>
      <c r="C126" s="7" t="s">
        <v>412</v>
      </c>
      <c r="D126" s="8">
        <v>2000</v>
      </c>
      <c r="E126" s="8" t="s">
        <v>250</v>
      </c>
      <c r="F126" s="16" t="s">
        <v>428</v>
      </c>
      <c r="G126" s="9" t="s">
        <v>415</v>
      </c>
      <c r="H126" s="12" t="s">
        <v>584</v>
      </c>
      <c r="I126" s="12" t="s">
        <v>414</v>
      </c>
    </row>
    <row r="127" spans="1:9" s="3" customFormat="1" ht="31.5" customHeight="1">
      <c r="A127" s="5">
        <v>4</v>
      </c>
      <c r="B127" s="6">
        <v>142</v>
      </c>
      <c r="C127" s="7" t="s">
        <v>504</v>
      </c>
      <c r="D127" s="8">
        <v>1998</v>
      </c>
      <c r="E127" s="8" t="s">
        <v>177</v>
      </c>
      <c r="F127" s="16" t="s">
        <v>505</v>
      </c>
      <c r="G127" s="9" t="s">
        <v>506</v>
      </c>
      <c r="H127" s="12" t="s">
        <v>584</v>
      </c>
      <c r="I127" s="12" t="s">
        <v>470</v>
      </c>
    </row>
    <row r="128" spans="1:9" s="3" customFormat="1" ht="31.5" customHeight="1">
      <c r="A128" s="5">
        <v>5</v>
      </c>
      <c r="B128" s="6">
        <v>141</v>
      </c>
      <c r="C128" s="7" t="s">
        <v>502</v>
      </c>
      <c r="D128" s="8">
        <v>1997</v>
      </c>
      <c r="E128" s="8" t="s">
        <v>228</v>
      </c>
      <c r="F128" s="16" t="s">
        <v>515</v>
      </c>
      <c r="G128" s="9" t="s">
        <v>503</v>
      </c>
      <c r="H128" s="12" t="s">
        <v>612</v>
      </c>
      <c r="I128" s="12" t="s">
        <v>470</v>
      </c>
    </row>
    <row r="129" spans="1:9" s="3" customFormat="1" ht="31.5" customHeight="1">
      <c r="A129" s="5">
        <v>6</v>
      </c>
      <c r="B129" s="6">
        <v>65</v>
      </c>
      <c r="C129" s="7" t="s">
        <v>400</v>
      </c>
      <c r="D129" s="8">
        <v>2001</v>
      </c>
      <c r="E129" s="8" t="s">
        <v>181</v>
      </c>
      <c r="F129" s="16" t="s">
        <v>401</v>
      </c>
      <c r="G129" s="9"/>
      <c r="H129" s="12" t="s">
        <v>610</v>
      </c>
      <c r="I129" s="12" t="s">
        <v>399</v>
      </c>
    </row>
    <row r="130" spans="1:9" s="3" customFormat="1" ht="31.5" customHeight="1">
      <c r="A130" s="5">
        <v>7</v>
      </c>
      <c r="B130" s="6">
        <v>117</v>
      </c>
      <c r="C130" s="7" t="s">
        <v>407</v>
      </c>
      <c r="D130" s="8">
        <v>2002</v>
      </c>
      <c r="E130" s="8" t="s">
        <v>177</v>
      </c>
      <c r="F130" s="16" t="s">
        <v>408</v>
      </c>
      <c r="G130" s="9"/>
      <c r="H130" s="12" t="s">
        <v>584</v>
      </c>
      <c r="I130" s="12" t="s">
        <v>409</v>
      </c>
    </row>
    <row r="131" spans="1:9" s="3" customFormat="1" ht="31.5" customHeight="1">
      <c r="A131" s="5">
        <v>8</v>
      </c>
      <c r="B131" s="6">
        <v>17</v>
      </c>
      <c r="C131" s="7" t="s">
        <v>382</v>
      </c>
      <c r="D131" s="8">
        <v>2001</v>
      </c>
      <c r="E131" s="8" t="s">
        <v>177</v>
      </c>
      <c r="F131" s="16" t="s">
        <v>426</v>
      </c>
      <c r="G131" s="9" t="s">
        <v>383</v>
      </c>
      <c r="H131" s="12" t="s">
        <v>611</v>
      </c>
      <c r="I131" s="12" t="s">
        <v>385</v>
      </c>
    </row>
    <row r="132" spans="1:9" s="3" customFormat="1" ht="31.5" customHeight="1">
      <c r="A132" s="5">
        <v>9</v>
      </c>
      <c r="B132" s="6">
        <v>29</v>
      </c>
      <c r="C132" s="7" t="s">
        <v>349</v>
      </c>
      <c r="D132" s="8">
        <v>1970</v>
      </c>
      <c r="E132" s="8" t="s">
        <v>237</v>
      </c>
      <c r="F132" s="16" t="s">
        <v>615</v>
      </c>
      <c r="G132" s="9"/>
      <c r="H132" s="12" t="s">
        <v>611</v>
      </c>
      <c r="I132" s="12" t="s">
        <v>6</v>
      </c>
    </row>
    <row r="133" spans="1:9" s="3" customFormat="1" ht="31.5" customHeight="1">
      <c r="A133" s="5">
        <v>10</v>
      </c>
      <c r="B133" s="6">
        <v>62</v>
      </c>
      <c r="C133" s="7" t="s">
        <v>398</v>
      </c>
      <c r="D133" s="8"/>
      <c r="E133" s="8"/>
      <c r="F133" s="16" t="s">
        <v>494</v>
      </c>
      <c r="G133" s="9"/>
      <c r="H133" s="12" t="s">
        <v>610</v>
      </c>
      <c r="I133" s="12" t="s">
        <v>399</v>
      </c>
    </row>
    <row r="134" spans="1:9" s="3" customFormat="1" ht="31.5" customHeight="1">
      <c r="A134" s="5">
        <v>11</v>
      </c>
      <c r="B134" s="6">
        <v>19</v>
      </c>
      <c r="C134" s="7" t="s">
        <v>455</v>
      </c>
      <c r="D134" s="8">
        <v>1985</v>
      </c>
      <c r="E134" s="8" t="s">
        <v>237</v>
      </c>
      <c r="F134" s="16" t="s">
        <v>456</v>
      </c>
      <c r="G134" s="9" t="s">
        <v>457</v>
      </c>
      <c r="H134" s="12" t="s">
        <v>611</v>
      </c>
      <c r="I134" s="12" t="s">
        <v>385</v>
      </c>
    </row>
    <row r="135" spans="1:9" s="3" customFormat="1" ht="31.5" customHeight="1">
      <c r="A135" s="5">
        <v>12</v>
      </c>
      <c r="B135" s="6">
        <v>9</v>
      </c>
      <c r="C135" s="7" t="s">
        <v>176</v>
      </c>
      <c r="D135" s="8">
        <v>1982</v>
      </c>
      <c r="E135" s="8"/>
      <c r="F135" s="16" t="s">
        <v>381</v>
      </c>
      <c r="G135" s="9"/>
      <c r="H135" s="12" t="s">
        <v>584</v>
      </c>
      <c r="I135" s="12" t="s">
        <v>245</v>
      </c>
    </row>
    <row r="136" spans="1:9" s="3" customFormat="1" ht="31.5" customHeight="1">
      <c r="A136" s="5">
        <v>13</v>
      </c>
      <c r="B136" s="6">
        <v>127</v>
      </c>
      <c r="C136" s="7" t="s">
        <v>725</v>
      </c>
      <c r="D136" s="8"/>
      <c r="E136" s="8" t="s">
        <v>211</v>
      </c>
      <c r="F136" s="16" t="s">
        <v>421</v>
      </c>
      <c r="G136" s="9"/>
      <c r="H136" s="12" t="s">
        <v>611</v>
      </c>
      <c r="I136" s="12" t="s">
        <v>202</v>
      </c>
    </row>
    <row r="137" spans="1:9" s="3" customFormat="1" ht="31.5" customHeight="1">
      <c r="A137" s="5">
        <v>14</v>
      </c>
      <c r="B137" s="6">
        <v>128</v>
      </c>
      <c r="C137" s="7" t="s">
        <v>370</v>
      </c>
      <c r="D137" s="8"/>
      <c r="E137" s="8" t="s">
        <v>211</v>
      </c>
      <c r="F137" s="16" t="s">
        <v>624</v>
      </c>
      <c r="G137" s="9"/>
      <c r="H137" s="12" t="s">
        <v>611</v>
      </c>
      <c r="I137" s="12" t="s">
        <v>202</v>
      </c>
    </row>
    <row r="138" spans="1:9" s="3" customFormat="1" ht="25.5" customHeight="1">
      <c r="A138" s="356" t="s">
        <v>616</v>
      </c>
      <c r="B138" s="357"/>
      <c r="C138" s="357"/>
      <c r="D138" s="357"/>
      <c r="E138" s="357"/>
      <c r="F138" s="357"/>
      <c r="G138" s="357"/>
      <c r="H138" s="357"/>
      <c r="I138" s="358"/>
    </row>
    <row r="139" spans="1:9" s="3" customFormat="1" ht="30" customHeight="1">
      <c r="A139" s="5">
        <v>1</v>
      </c>
      <c r="B139" s="6">
        <v>69</v>
      </c>
      <c r="C139" s="7" t="s">
        <v>343</v>
      </c>
      <c r="D139" s="8">
        <v>1992</v>
      </c>
      <c r="E139" s="8" t="s">
        <v>617</v>
      </c>
      <c r="F139" s="16" t="s">
        <v>543</v>
      </c>
      <c r="G139" s="9"/>
      <c r="H139" s="12" t="s">
        <v>610</v>
      </c>
      <c r="I139" s="12" t="s">
        <v>399</v>
      </c>
    </row>
    <row r="140" spans="1:9" s="3" customFormat="1" ht="30" customHeight="1">
      <c r="A140" s="5">
        <v>2</v>
      </c>
      <c r="B140" s="6">
        <v>15</v>
      </c>
      <c r="C140" s="7" t="s">
        <v>385</v>
      </c>
      <c r="D140" s="8">
        <v>1992</v>
      </c>
      <c r="E140" s="8" t="s">
        <v>250</v>
      </c>
      <c r="F140" s="16" t="s">
        <v>620</v>
      </c>
      <c r="G140" s="9" t="s">
        <v>517</v>
      </c>
      <c r="H140" s="12" t="s">
        <v>611</v>
      </c>
      <c r="I140" s="12" t="s">
        <v>433</v>
      </c>
    </row>
    <row r="141" spans="1:9" s="3" customFormat="1" ht="30" customHeight="1">
      <c r="A141" s="5">
        <v>3</v>
      </c>
      <c r="B141" s="6">
        <v>145</v>
      </c>
      <c r="C141" s="7" t="s">
        <v>507</v>
      </c>
      <c r="D141" s="8">
        <v>2001</v>
      </c>
      <c r="E141" s="8" t="s">
        <v>250</v>
      </c>
      <c r="F141" s="16" t="s">
        <v>508</v>
      </c>
      <c r="G141" s="9"/>
      <c r="H141" s="12" t="s">
        <v>584</v>
      </c>
      <c r="I141" s="12" t="s">
        <v>414</v>
      </c>
    </row>
    <row r="142" spans="1:9" s="3" customFormat="1" ht="30" customHeight="1">
      <c r="A142" s="5">
        <v>4</v>
      </c>
      <c r="B142" s="6">
        <v>132</v>
      </c>
      <c r="C142" s="7" t="s">
        <v>202</v>
      </c>
      <c r="D142" s="8"/>
      <c r="E142" s="8"/>
      <c r="F142" s="16" t="s">
        <v>528</v>
      </c>
      <c r="G142" s="9"/>
      <c r="H142" s="12" t="s">
        <v>611</v>
      </c>
      <c r="I142" s="12" t="s">
        <v>252</v>
      </c>
    </row>
    <row r="143" spans="1:9" s="3" customFormat="1" ht="30" customHeight="1">
      <c r="A143" s="5">
        <v>5</v>
      </c>
      <c r="B143" s="6">
        <v>146</v>
      </c>
      <c r="C143" s="7" t="s">
        <v>474</v>
      </c>
      <c r="D143" s="8">
        <v>1998</v>
      </c>
      <c r="E143" s="8" t="s">
        <v>237</v>
      </c>
      <c r="F143" s="16" t="s">
        <v>621</v>
      </c>
      <c r="G143" s="9" t="s">
        <v>509</v>
      </c>
      <c r="H143" s="12" t="s">
        <v>612</v>
      </c>
      <c r="I143" s="12" t="s">
        <v>414</v>
      </c>
    </row>
    <row r="144" spans="1:9" s="3" customFormat="1" ht="30" customHeight="1">
      <c r="A144" s="5">
        <v>6</v>
      </c>
      <c r="B144" s="6">
        <v>140</v>
      </c>
      <c r="C144" s="7" t="s">
        <v>470</v>
      </c>
      <c r="D144" s="8">
        <v>1984</v>
      </c>
      <c r="E144" s="8" t="s">
        <v>250</v>
      </c>
      <c r="F144" s="16" t="s">
        <v>501</v>
      </c>
      <c r="G144" s="9"/>
      <c r="H144" s="12" t="s">
        <v>612</v>
      </c>
      <c r="I144" s="12" t="s">
        <v>414</v>
      </c>
    </row>
    <row r="145" spans="1:9" s="3" customFormat="1" ht="30" customHeight="1">
      <c r="A145" s="5">
        <v>7</v>
      </c>
      <c r="B145" s="6">
        <v>28</v>
      </c>
      <c r="C145" s="7" t="s">
        <v>349</v>
      </c>
      <c r="D145" s="8">
        <v>1970</v>
      </c>
      <c r="E145" s="8" t="s">
        <v>237</v>
      </c>
      <c r="F145" s="16" t="s">
        <v>485</v>
      </c>
      <c r="G145" s="9" t="s">
        <v>486</v>
      </c>
      <c r="H145" s="12" t="s">
        <v>611</v>
      </c>
      <c r="I145" s="12" t="s">
        <v>6</v>
      </c>
    </row>
    <row r="146" spans="1:9" s="3" customFormat="1" ht="30" customHeight="1">
      <c r="A146" s="5">
        <v>8</v>
      </c>
      <c r="B146" s="6">
        <v>34</v>
      </c>
      <c r="C146" s="7" t="s">
        <v>487</v>
      </c>
      <c r="D146" s="8">
        <v>1998</v>
      </c>
      <c r="E146" s="8" t="s">
        <v>250</v>
      </c>
      <c r="F146" s="16" t="s">
        <v>488</v>
      </c>
      <c r="G146" s="9"/>
      <c r="H146" s="12" t="s">
        <v>612</v>
      </c>
      <c r="I146" s="12" t="s">
        <v>180</v>
      </c>
    </row>
    <row r="147" spans="1:9" s="3" customFormat="1" ht="30" customHeight="1">
      <c r="A147" s="5">
        <v>9</v>
      </c>
      <c r="B147" s="6">
        <v>153</v>
      </c>
      <c r="C147" s="7" t="s">
        <v>475</v>
      </c>
      <c r="D147" s="8">
        <v>1997</v>
      </c>
      <c r="E147" s="8" t="s">
        <v>250</v>
      </c>
      <c r="F147" s="16" t="s">
        <v>511</v>
      </c>
      <c r="G147" s="9" t="s">
        <v>512</v>
      </c>
      <c r="H147" s="12" t="s">
        <v>584</v>
      </c>
      <c r="I147" s="12" t="s">
        <v>414</v>
      </c>
    </row>
    <row r="148" spans="1:9" s="3" customFormat="1" ht="29.25" customHeight="1">
      <c r="A148" s="265" t="s">
        <v>121</v>
      </c>
      <c r="B148" s="280"/>
      <c r="C148" s="280"/>
      <c r="D148" s="280"/>
      <c r="E148" s="280"/>
      <c r="F148" s="280"/>
      <c r="G148" s="267"/>
      <c r="H148" s="271">
        <v>0.7256944444444445</v>
      </c>
      <c r="I148" s="272"/>
    </row>
    <row r="149" spans="1:9" s="3" customFormat="1" ht="33" customHeight="1">
      <c r="A149" s="265" t="s">
        <v>122</v>
      </c>
      <c r="B149" s="266"/>
      <c r="C149" s="266"/>
      <c r="D149" s="266"/>
      <c r="E149" s="266"/>
      <c r="F149" s="266"/>
      <c r="G149" s="267"/>
      <c r="H149" s="268">
        <v>0.7395833333333334</v>
      </c>
      <c r="I149" s="268"/>
    </row>
    <row r="150" spans="1:9" s="3" customFormat="1" ht="28.5" customHeight="1">
      <c r="A150" s="253" t="s">
        <v>12</v>
      </c>
      <c r="B150" s="256"/>
      <c r="C150" s="29" t="s">
        <v>13</v>
      </c>
      <c r="D150" s="253" t="s">
        <v>15</v>
      </c>
      <c r="E150" s="253"/>
      <c r="F150" s="254" t="s">
        <v>16</v>
      </c>
      <c r="G150" s="255"/>
      <c r="H150" s="273" t="s">
        <v>18</v>
      </c>
      <c r="I150" s="274"/>
    </row>
    <row r="151" spans="1:9" s="3" customFormat="1" ht="70.5" customHeight="1">
      <c r="A151" s="259" t="s">
        <v>123</v>
      </c>
      <c r="B151" s="260"/>
      <c r="C151" s="59" t="s">
        <v>124</v>
      </c>
      <c r="D151" s="262" t="s">
        <v>125</v>
      </c>
      <c r="E151" s="349"/>
      <c r="F151" s="262" t="s">
        <v>126</v>
      </c>
      <c r="G151" s="263"/>
      <c r="H151" s="350" t="s">
        <v>120</v>
      </c>
      <c r="I151" s="350"/>
    </row>
    <row r="152" spans="1:9" s="3" customFormat="1" ht="31.5" customHeight="1">
      <c r="A152" s="5">
        <v>1</v>
      </c>
      <c r="B152" s="6">
        <v>52</v>
      </c>
      <c r="C152" s="7" t="s">
        <v>618</v>
      </c>
      <c r="D152" s="8">
        <v>1977</v>
      </c>
      <c r="E152" s="8" t="s">
        <v>211</v>
      </c>
      <c r="F152" s="10" t="s">
        <v>416</v>
      </c>
      <c r="G152" s="9" t="s">
        <v>417</v>
      </c>
      <c r="H152" s="12" t="s">
        <v>201</v>
      </c>
      <c r="I152" s="12" t="s">
        <v>418</v>
      </c>
    </row>
    <row r="153" spans="1:9" s="3" customFormat="1" ht="31.5" customHeight="1">
      <c r="A153" s="5">
        <v>2</v>
      </c>
      <c r="B153" s="6">
        <v>126</v>
      </c>
      <c r="C153" s="7" t="s">
        <v>619</v>
      </c>
      <c r="D153" s="8"/>
      <c r="E153" s="8" t="s">
        <v>211</v>
      </c>
      <c r="F153" s="10" t="s">
        <v>420</v>
      </c>
      <c r="G153" s="9"/>
      <c r="H153" s="12" t="s">
        <v>201</v>
      </c>
      <c r="I153" s="12" t="s">
        <v>202</v>
      </c>
    </row>
    <row r="154" spans="1:9" s="3" customFormat="1" ht="31.5" customHeight="1">
      <c r="A154" s="5">
        <v>3</v>
      </c>
      <c r="B154" s="6">
        <v>165</v>
      </c>
      <c r="C154" s="7" t="s">
        <v>625</v>
      </c>
      <c r="D154" s="8"/>
      <c r="E154" s="8" t="s">
        <v>211</v>
      </c>
      <c r="F154" s="10" t="s">
        <v>719</v>
      </c>
      <c r="G154" s="9"/>
      <c r="H154" s="12" t="s">
        <v>717</v>
      </c>
      <c r="I154" s="12" t="s">
        <v>718</v>
      </c>
    </row>
    <row r="155" spans="1:9" s="3" customFormat="1" ht="31.5" customHeight="1">
      <c r="A155" s="5">
        <v>4</v>
      </c>
      <c r="B155" s="6">
        <v>102</v>
      </c>
      <c r="C155" s="7" t="s">
        <v>446</v>
      </c>
      <c r="D155" s="8">
        <v>1979</v>
      </c>
      <c r="E155" s="8" t="s">
        <v>250</v>
      </c>
      <c r="F155" s="10" t="s">
        <v>527</v>
      </c>
      <c r="G155" s="9"/>
      <c r="H155" s="12" t="s">
        <v>404</v>
      </c>
      <c r="I155" s="12" t="s">
        <v>361</v>
      </c>
    </row>
    <row r="156" spans="1:9" s="3" customFormat="1" ht="31.5" customHeight="1">
      <c r="A156" s="5">
        <v>5</v>
      </c>
      <c r="B156" s="6">
        <v>12</v>
      </c>
      <c r="C156" s="7" t="s">
        <v>385</v>
      </c>
      <c r="D156" s="8">
        <v>1992</v>
      </c>
      <c r="E156" s="8" t="s">
        <v>250</v>
      </c>
      <c r="F156" s="10" t="s">
        <v>483</v>
      </c>
      <c r="G156" s="9" t="s">
        <v>454</v>
      </c>
      <c r="H156" s="12" t="s">
        <v>384</v>
      </c>
      <c r="I156" s="12" t="s">
        <v>433</v>
      </c>
    </row>
    <row r="157" spans="1:9" s="3" customFormat="1" ht="31.5" customHeight="1">
      <c r="A157" s="5">
        <v>6</v>
      </c>
      <c r="B157" s="6">
        <v>60</v>
      </c>
      <c r="C157" s="7" t="s">
        <v>343</v>
      </c>
      <c r="D157" s="8">
        <v>1992</v>
      </c>
      <c r="E157" s="8" t="s">
        <v>237</v>
      </c>
      <c r="F157" s="10" t="s">
        <v>521</v>
      </c>
      <c r="G157" s="9"/>
      <c r="H157" s="12" t="s">
        <v>342</v>
      </c>
      <c r="I157" s="12" t="s">
        <v>399</v>
      </c>
    </row>
    <row r="158" spans="1:9" s="3" customFormat="1" ht="31.5" customHeight="1">
      <c r="A158" s="5">
        <v>7</v>
      </c>
      <c r="B158" s="6">
        <v>26</v>
      </c>
      <c r="C158" s="7" t="s">
        <v>349</v>
      </c>
      <c r="D158" s="8">
        <v>1970</v>
      </c>
      <c r="E158" s="8" t="s">
        <v>237</v>
      </c>
      <c r="F158" s="10" t="s">
        <v>542</v>
      </c>
      <c r="G158" s="9" t="s">
        <v>519</v>
      </c>
      <c r="H158" s="12" t="s">
        <v>201</v>
      </c>
      <c r="I158" s="12" t="s">
        <v>6</v>
      </c>
    </row>
  </sheetData>
  <sheetProtection/>
  <mergeCells count="104">
    <mergeCell ref="A108:I108"/>
    <mergeCell ref="A123:I123"/>
    <mergeCell ref="A138:I138"/>
    <mergeCell ref="A90:A91"/>
    <mergeCell ref="A92:A93"/>
    <mergeCell ref="A94:A95"/>
    <mergeCell ref="A96:A97"/>
    <mergeCell ref="A98:A99"/>
    <mergeCell ref="A100:A101"/>
    <mergeCell ref="A102:A103"/>
    <mergeCell ref="A104:G104"/>
    <mergeCell ref="H104:I104"/>
    <mergeCell ref="A148:G148"/>
    <mergeCell ref="H148:I148"/>
    <mergeCell ref="A149:G149"/>
    <mergeCell ref="H149:I149"/>
    <mergeCell ref="A107:B107"/>
    <mergeCell ref="D107:E107"/>
    <mergeCell ref="F107:G107"/>
    <mergeCell ref="H107:I107"/>
    <mergeCell ref="A150:B150"/>
    <mergeCell ref="D150:E150"/>
    <mergeCell ref="F150:G150"/>
    <mergeCell ref="H150:I150"/>
    <mergeCell ref="A151:B151"/>
    <mergeCell ref="D151:E151"/>
    <mergeCell ref="F151:G151"/>
    <mergeCell ref="H151:I151"/>
    <mergeCell ref="A105:G105"/>
    <mergeCell ref="H105:I105"/>
    <mergeCell ref="A106:B106"/>
    <mergeCell ref="D106:E106"/>
    <mergeCell ref="F106:G106"/>
    <mergeCell ref="H106:I106"/>
    <mergeCell ref="A89:B89"/>
    <mergeCell ref="D89:E89"/>
    <mergeCell ref="F89:G89"/>
    <mergeCell ref="H89:I89"/>
    <mergeCell ref="A87:G87"/>
    <mergeCell ref="H87:I87"/>
    <mergeCell ref="A88:B88"/>
    <mergeCell ref="D88:E88"/>
    <mergeCell ref="F88:G88"/>
    <mergeCell ref="H88:I88"/>
    <mergeCell ref="A86:G86"/>
    <mergeCell ref="H86:I86"/>
    <mergeCell ref="A62:B62"/>
    <mergeCell ref="D62:E62"/>
    <mergeCell ref="F62:G62"/>
    <mergeCell ref="H62:I62"/>
    <mergeCell ref="A63:B63"/>
    <mergeCell ref="D63:E63"/>
    <mergeCell ref="F63:G63"/>
    <mergeCell ref="H63:I63"/>
    <mergeCell ref="A49:B49"/>
    <mergeCell ref="D49:E49"/>
    <mergeCell ref="F49:G49"/>
    <mergeCell ref="H49:I49"/>
    <mergeCell ref="A61:G61"/>
    <mergeCell ref="H61:I61"/>
    <mergeCell ref="A47:G47"/>
    <mergeCell ref="H47:I47"/>
    <mergeCell ref="A48:B48"/>
    <mergeCell ref="D48:E48"/>
    <mergeCell ref="F48:G48"/>
    <mergeCell ref="H48:I48"/>
    <mergeCell ref="A46:G46"/>
    <mergeCell ref="H46:I46"/>
    <mergeCell ref="A27:B27"/>
    <mergeCell ref="D27:E27"/>
    <mergeCell ref="F27:G27"/>
    <mergeCell ref="H27:I27"/>
    <mergeCell ref="A28:B28"/>
    <mergeCell ref="D28:E28"/>
    <mergeCell ref="F28:G28"/>
    <mergeCell ref="H28:I28"/>
    <mergeCell ref="A11:B11"/>
    <mergeCell ref="D11:E11"/>
    <mergeCell ref="F11:G11"/>
    <mergeCell ref="H11:I11"/>
    <mergeCell ref="A26:G26"/>
    <mergeCell ref="H26:I26"/>
    <mergeCell ref="A9:G9"/>
    <mergeCell ref="H9:I9"/>
    <mergeCell ref="A10:B10"/>
    <mergeCell ref="D10:E10"/>
    <mergeCell ref="F10:G10"/>
    <mergeCell ref="H10:I10"/>
    <mergeCell ref="F6:F7"/>
    <mergeCell ref="G6:G7"/>
    <mergeCell ref="H6:H7"/>
    <mergeCell ref="I6:I7"/>
    <mergeCell ref="A8:G8"/>
    <mergeCell ref="H8:I8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</mergeCells>
  <printOptions horizontalCentered="1"/>
  <pageMargins left="0" right="0" top="0" bottom="0" header="0" footer="0"/>
  <pageSetup horizontalDpi="600" verticalDpi="600" orientation="portrait" paperSize="9" scale="46" r:id="rId2"/>
  <rowBreaks count="3" manualBreakCount="3">
    <brk id="45" max="8" man="1"/>
    <brk id="85" max="8" man="1"/>
    <brk id="103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Q31"/>
  <sheetViews>
    <sheetView view="pageBreakPreview" zoomScale="38" zoomScaleSheetLayoutView="38" zoomScalePageLayoutView="0" workbookViewId="0" topLeftCell="A1">
      <selection activeCell="G28" sqref="G28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127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35</v>
      </c>
      <c r="B7" s="304"/>
      <c r="C7" s="56" t="s">
        <v>14</v>
      </c>
      <c r="D7" s="304" t="s">
        <v>86</v>
      </c>
      <c r="E7" s="304"/>
      <c r="F7" s="304"/>
      <c r="G7" s="305"/>
      <c r="H7" s="305"/>
      <c r="I7" s="305" t="s">
        <v>84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 t="s">
        <v>69</v>
      </c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70</v>
      </c>
      <c r="K9" s="317"/>
      <c r="L9" s="317" t="s">
        <v>71</v>
      </c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 t="s">
        <v>72</v>
      </c>
      <c r="M10" s="80" t="s">
        <v>73</v>
      </c>
      <c r="N10" s="324"/>
      <c r="O10" s="324"/>
      <c r="P10" s="30">
        <v>50</v>
      </c>
      <c r="Q10" s="30">
        <v>38</v>
      </c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37.5" customHeight="1">
      <c r="A12" s="361" t="s">
        <v>566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3"/>
      <c r="P12" s="42"/>
      <c r="Q12" s="43"/>
    </row>
    <row r="13" spans="1:17" s="3" customFormat="1" ht="75" customHeight="1">
      <c r="A13" s="34">
        <v>1</v>
      </c>
      <c r="B13" s="32">
        <v>160</v>
      </c>
      <c r="C13" s="44" t="s">
        <v>702</v>
      </c>
      <c r="D13" s="34">
        <v>2004</v>
      </c>
      <c r="E13" s="34" t="s">
        <v>173</v>
      </c>
      <c r="F13" s="44" t="s">
        <v>690</v>
      </c>
      <c r="G13" s="45" t="s">
        <v>968</v>
      </c>
      <c r="H13" s="46" t="s">
        <v>629</v>
      </c>
      <c r="I13" s="37" t="s">
        <v>630</v>
      </c>
      <c r="J13" s="39">
        <v>0</v>
      </c>
      <c r="K13" s="40">
        <v>36.77</v>
      </c>
      <c r="L13" s="41">
        <v>0</v>
      </c>
      <c r="M13" s="40">
        <v>25.24</v>
      </c>
      <c r="N13" s="41">
        <v>0</v>
      </c>
      <c r="O13" s="47"/>
      <c r="P13" s="42">
        <f aca="true" t="shared" si="0" ref="P13:P21">(K13-$P$10)/4</f>
        <v>-3.307499999999999</v>
      </c>
      <c r="Q13" s="43">
        <f aca="true" t="shared" si="1" ref="Q13:Q21">(M13-$Q$10)/4</f>
        <v>-3.1900000000000004</v>
      </c>
    </row>
    <row r="14" spans="1:17" s="3" customFormat="1" ht="75" customHeight="1">
      <c r="A14" s="34">
        <v>2</v>
      </c>
      <c r="B14" s="32">
        <v>3</v>
      </c>
      <c r="C14" s="44" t="s">
        <v>703</v>
      </c>
      <c r="D14" s="34">
        <v>2004</v>
      </c>
      <c r="E14" s="34" t="s">
        <v>173</v>
      </c>
      <c r="F14" s="44" t="s">
        <v>880</v>
      </c>
      <c r="G14" s="45" t="s">
        <v>631</v>
      </c>
      <c r="H14" s="46" t="s">
        <v>175</v>
      </c>
      <c r="I14" s="37" t="s">
        <v>176</v>
      </c>
      <c r="J14" s="39">
        <v>0</v>
      </c>
      <c r="K14" s="40">
        <v>37.05</v>
      </c>
      <c r="L14" s="41">
        <v>0</v>
      </c>
      <c r="M14" s="40">
        <v>28.47</v>
      </c>
      <c r="N14" s="41">
        <v>0</v>
      </c>
      <c r="O14" s="47"/>
      <c r="P14" s="42">
        <f t="shared" si="0"/>
        <v>-3.2375000000000007</v>
      </c>
      <c r="Q14" s="43">
        <f t="shared" si="1"/>
        <v>-2.3825000000000003</v>
      </c>
    </row>
    <row r="15" spans="1:17" s="3" customFormat="1" ht="75" customHeight="1">
      <c r="A15" s="34">
        <v>3</v>
      </c>
      <c r="B15" s="32">
        <v>134</v>
      </c>
      <c r="C15" s="44" t="s">
        <v>697</v>
      </c>
      <c r="D15" s="34"/>
      <c r="E15" s="34" t="s">
        <v>173</v>
      </c>
      <c r="F15" s="44" t="s">
        <v>569</v>
      </c>
      <c r="G15" s="45" t="s">
        <v>570</v>
      </c>
      <c r="H15" s="46" t="s">
        <v>201</v>
      </c>
      <c r="I15" s="37" t="s">
        <v>627</v>
      </c>
      <c r="J15" s="39">
        <v>0</v>
      </c>
      <c r="K15" s="40">
        <v>39.48</v>
      </c>
      <c r="L15" s="41">
        <v>0</v>
      </c>
      <c r="M15" s="40">
        <v>29.75</v>
      </c>
      <c r="N15" s="41">
        <v>0</v>
      </c>
      <c r="O15" s="47"/>
      <c r="P15" s="42">
        <f t="shared" si="0"/>
        <v>-2.630000000000001</v>
      </c>
      <c r="Q15" s="43">
        <f t="shared" si="1"/>
        <v>-2.0625</v>
      </c>
    </row>
    <row r="16" spans="1:17" s="3" customFormat="1" ht="63.75" customHeight="1">
      <c r="A16" s="34">
        <v>4</v>
      </c>
      <c r="B16" s="32">
        <v>135</v>
      </c>
      <c r="C16" s="44" t="s">
        <v>697</v>
      </c>
      <c r="D16" s="34"/>
      <c r="E16" s="34" t="s">
        <v>173</v>
      </c>
      <c r="F16" s="44" t="s">
        <v>689</v>
      </c>
      <c r="G16" s="45" t="s">
        <v>626</v>
      </c>
      <c r="H16" s="46" t="s">
        <v>201</v>
      </c>
      <c r="I16" s="37" t="s">
        <v>627</v>
      </c>
      <c r="J16" s="39">
        <v>2</v>
      </c>
      <c r="K16" s="40">
        <v>55.28</v>
      </c>
      <c r="L16" s="41">
        <v>4</v>
      </c>
      <c r="M16" s="40">
        <v>27.05</v>
      </c>
      <c r="N16" s="41">
        <v>6</v>
      </c>
      <c r="O16" s="47"/>
      <c r="P16" s="42">
        <f t="shared" si="0"/>
        <v>1.3200000000000003</v>
      </c>
      <c r="Q16" s="43">
        <f t="shared" si="1"/>
        <v>-2.7375</v>
      </c>
    </row>
    <row r="17" spans="1:17" s="3" customFormat="1" ht="75" customHeight="1">
      <c r="A17" s="34"/>
      <c r="B17" s="32">
        <v>85</v>
      </c>
      <c r="C17" s="44" t="s">
        <v>704</v>
      </c>
      <c r="D17" s="34">
        <v>2004</v>
      </c>
      <c r="E17" s="34" t="s">
        <v>177</v>
      </c>
      <c r="F17" s="44" t="s">
        <v>974</v>
      </c>
      <c r="G17" s="45" t="s">
        <v>975</v>
      </c>
      <c r="H17" s="46" t="s">
        <v>190</v>
      </c>
      <c r="I17" s="37" t="s">
        <v>191</v>
      </c>
      <c r="J17" s="293" t="s">
        <v>568</v>
      </c>
      <c r="K17" s="294"/>
      <c r="L17" s="294"/>
      <c r="M17" s="294"/>
      <c r="N17" s="295"/>
      <c r="O17" s="47"/>
      <c r="P17" s="42">
        <f t="shared" si="0"/>
        <v>-12.5</v>
      </c>
      <c r="Q17" s="43">
        <f t="shared" si="1"/>
        <v>-9.5</v>
      </c>
    </row>
    <row r="18" spans="1:17" s="3" customFormat="1" ht="75" customHeight="1">
      <c r="A18" s="34"/>
      <c r="B18" s="32">
        <v>39</v>
      </c>
      <c r="C18" s="44" t="s">
        <v>705</v>
      </c>
      <c r="D18" s="34">
        <v>2004</v>
      </c>
      <c r="E18" s="34" t="s">
        <v>181</v>
      </c>
      <c r="F18" s="44" t="s">
        <v>182</v>
      </c>
      <c r="G18" s="45" t="s">
        <v>183</v>
      </c>
      <c r="H18" s="76" t="s">
        <v>184</v>
      </c>
      <c r="I18" s="37" t="s">
        <v>185</v>
      </c>
      <c r="J18" s="293" t="s">
        <v>568</v>
      </c>
      <c r="K18" s="294"/>
      <c r="L18" s="294"/>
      <c r="M18" s="294"/>
      <c r="N18" s="295"/>
      <c r="O18" s="47"/>
      <c r="P18" s="42">
        <f t="shared" si="0"/>
        <v>-12.5</v>
      </c>
      <c r="Q18" s="43">
        <f t="shared" si="1"/>
        <v>-9.5</v>
      </c>
    </row>
    <row r="19" spans="1:17" s="3" customFormat="1" ht="75" customHeight="1">
      <c r="A19" s="34"/>
      <c r="B19" s="32">
        <v>83</v>
      </c>
      <c r="C19" s="44" t="s">
        <v>699</v>
      </c>
      <c r="D19" s="34">
        <v>2006</v>
      </c>
      <c r="E19" s="34" t="s">
        <v>177</v>
      </c>
      <c r="F19" s="44" t="s">
        <v>186</v>
      </c>
      <c r="G19" s="45" t="s">
        <v>632</v>
      </c>
      <c r="H19" s="46" t="s">
        <v>187</v>
      </c>
      <c r="I19" s="37" t="s">
        <v>188</v>
      </c>
      <c r="J19" s="293" t="s">
        <v>568</v>
      </c>
      <c r="K19" s="294"/>
      <c r="L19" s="294"/>
      <c r="M19" s="294"/>
      <c r="N19" s="295"/>
      <c r="O19" s="47"/>
      <c r="P19" s="42">
        <f t="shared" si="0"/>
        <v>-12.5</v>
      </c>
      <c r="Q19" s="43">
        <f t="shared" si="1"/>
        <v>-9.5</v>
      </c>
    </row>
    <row r="20" spans="1:17" s="3" customFormat="1" ht="63.75" customHeight="1">
      <c r="A20" s="34" t="s">
        <v>578</v>
      </c>
      <c r="B20" s="32">
        <v>39</v>
      </c>
      <c r="C20" s="137" t="s">
        <v>706</v>
      </c>
      <c r="D20" s="34">
        <v>2004</v>
      </c>
      <c r="E20" s="34" t="s">
        <v>181</v>
      </c>
      <c r="F20" s="137" t="s">
        <v>182</v>
      </c>
      <c r="G20" s="45" t="s">
        <v>183</v>
      </c>
      <c r="H20" s="76" t="s">
        <v>184</v>
      </c>
      <c r="I20" s="37" t="s">
        <v>185</v>
      </c>
      <c r="J20" s="39">
        <v>0</v>
      </c>
      <c r="K20" s="40">
        <v>36.31</v>
      </c>
      <c r="L20" s="41">
        <v>0</v>
      </c>
      <c r="M20" s="40">
        <v>26.02</v>
      </c>
      <c r="N20" s="41">
        <v>0</v>
      </c>
      <c r="O20" s="47"/>
      <c r="P20" s="42">
        <f t="shared" si="0"/>
        <v>-3.4224999999999994</v>
      </c>
      <c r="Q20" s="43">
        <f t="shared" si="1"/>
        <v>-2.995</v>
      </c>
    </row>
    <row r="21" spans="1:17" s="3" customFormat="1" ht="63.75" customHeight="1">
      <c r="A21" s="34" t="s">
        <v>578</v>
      </c>
      <c r="B21" s="32">
        <v>83</v>
      </c>
      <c r="C21" s="137" t="s">
        <v>699</v>
      </c>
      <c r="D21" s="34">
        <v>2006</v>
      </c>
      <c r="E21" s="34" t="s">
        <v>177</v>
      </c>
      <c r="F21" s="44" t="s">
        <v>186</v>
      </c>
      <c r="G21" s="45" t="s">
        <v>632</v>
      </c>
      <c r="H21" s="46" t="s">
        <v>187</v>
      </c>
      <c r="I21" s="37" t="s">
        <v>188</v>
      </c>
      <c r="J21" s="39">
        <v>0</v>
      </c>
      <c r="K21" s="40">
        <v>36.72</v>
      </c>
      <c r="L21" s="41">
        <v>0</v>
      </c>
      <c r="M21" s="40">
        <v>26.69</v>
      </c>
      <c r="N21" s="41">
        <v>0</v>
      </c>
      <c r="O21" s="47"/>
      <c r="P21" s="42">
        <f t="shared" si="0"/>
        <v>-3.3200000000000003</v>
      </c>
      <c r="Q21" s="43">
        <f t="shared" si="1"/>
        <v>-2.8274999999999997</v>
      </c>
    </row>
    <row r="22" spans="1:17" s="3" customFormat="1" ht="41.25" customHeight="1">
      <c r="A22" s="361" t="s">
        <v>565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3"/>
      <c r="P22" s="42"/>
      <c r="Q22" s="43"/>
    </row>
    <row r="23" spans="1:17" s="3" customFormat="1" ht="63.75" customHeight="1">
      <c r="A23" s="34">
        <v>1</v>
      </c>
      <c r="B23" s="32">
        <v>50</v>
      </c>
      <c r="C23" s="136" t="s">
        <v>695</v>
      </c>
      <c r="D23" s="34"/>
      <c r="E23" s="34" t="s">
        <v>211</v>
      </c>
      <c r="F23" s="136" t="s">
        <v>700</v>
      </c>
      <c r="G23" s="45" t="s">
        <v>701</v>
      </c>
      <c r="H23" s="46" t="s">
        <v>213</v>
      </c>
      <c r="I23" s="37" t="s">
        <v>214</v>
      </c>
      <c r="J23" s="39">
        <v>0</v>
      </c>
      <c r="K23" s="40">
        <v>41.62</v>
      </c>
      <c r="L23" s="41">
        <v>0</v>
      </c>
      <c r="M23" s="40">
        <v>29.07</v>
      </c>
      <c r="N23" s="41">
        <v>0</v>
      </c>
      <c r="O23" s="47"/>
      <c r="P23" s="42">
        <f aca="true" t="shared" si="2" ref="P23:P29">(K23-$P$10)/4</f>
        <v>-2.0950000000000006</v>
      </c>
      <c r="Q23" s="43">
        <f aca="true" t="shared" si="3" ref="Q23:Q29">(M23-$Q$10)/4</f>
        <v>-2.2325</v>
      </c>
    </row>
    <row r="24" spans="1:17" s="3" customFormat="1" ht="63.75" customHeight="1">
      <c r="A24" s="34">
        <v>2</v>
      </c>
      <c r="B24" s="32">
        <v>32</v>
      </c>
      <c r="C24" s="44" t="s">
        <v>692</v>
      </c>
      <c r="D24" s="34">
        <v>1997</v>
      </c>
      <c r="E24" s="34" t="s">
        <v>177</v>
      </c>
      <c r="F24" s="44" t="s">
        <v>208</v>
      </c>
      <c r="G24" s="45" t="s">
        <v>209</v>
      </c>
      <c r="H24" s="134" t="s">
        <v>206</v>
      </c>
      <c r="I24" s="37" t="s">
        <v>6</v>
      </c>
      <c r="J24" s="39">
        <v>0</v>
      </c>
      <c r="K24" s="40">
        <v>36.32</v>
      </c>
      <c r="L24" s="41">
        <v>4</v>
      </c>
      <c r="M24" s="40">
        <v>25.92</v>
      </c>
      <c r="N24" s="41">
        <v>4</v>
      </c>
      <c r="O24" s="47"/>
      <c r="P24" s="42">
        <f t="shared" si="2"/>
        <v>-3.42</v>
      </c>
      <c r="Q24" s="43">
        <f t="shared" si="3"/>
        <v>-3.0199999999999996</v>
      </c>
    </row>
    <row r="25" spans="1:17" s="3" customFormat="1" ht="63.75" customHeight="1">
      <c r="A25" s="34">
        <v>3</v>
      </c>
      <c r="B25" s="32">
        <v>105</v>
      </c>
      <c r="C25" s="44" t="s">
        <v>691</v>
      </c>
      <c r="D25" s="34">
        <v>1975</v>
      </c>
      <c r="E25" s="34" t="s">
        <v>228</v>
      </c>
      <c r="F25" s="44" t="s">
        <v>233</v>
      </c>
      <c r="G25" s="45" t="s">
        <v>229</v>
      </c>
      <c r="H25" s="46" t="s">
        <v>230</v>
      </c>
      <c r="I25" s="37" t="s">
        <v>6</v>
      </c>
      <c r="J25" s="39">
        <v>0</v>
      </c>
      <c r="K25" s="40">
        <v>36.81</v>
      </c>
      <c r="L25" s="41">
        <v>4</v>
      </c>
      <c r="M25" s="40">
        <v>28.84</v>
      </c>
      <c r="N25" s="41">
        <v>4</v>
      </c>
      <c r="O25" s="47"/>
      <c r="P25" s="42">
        <f t="shared" si="2"/>
        <v>-3.2974999999999994</v>
      </c>
      <c r="Q25" s="43">
        <f t="shared" si="3"/>
        <v>-2.29</v>
      </c>
    </row>
    <row r="26" spans="1:17" s="3" customFormat="1" ht="63.75" customHeight="1">
      <c r="A26" s="34">
        <v>4</v>
      </c>
      <c r="B26" s="32">
        <v>125</v>
      </c>
      <c r="C26" s="44" t="s">
        <v>693</v>
      </c>
      <c r="D26" s="34"/>
      <c r="E26" s="34" t="s">
        <v>211</v>
      </c>
      <c r="F26" s="44" t="s">
        <v>635</v>
      </c>
      <c r="G26" s="45" t="s">
        <v>636</v>
      </c>
      <c r="H26" s="46" t="s">
        <v>369</v>
      </c>
      <c r="I26" s="37" t="s">
        <v>366</v>
      </c>
      <c r="J26" s="39">
        <v>0</v>
      </c>
      <c r="K26" s="40">
        <v>38.38</v>
      </c>
      <c r="L26" s="41">
        <v>5</v>
      </c>
      <c r="M26" s="40">
        <v>41.61</v>
      </c>
      <c r="N26" s="41">
        <v>5</v>
      </c>
      <c r="O26" s="47"/>
      <c r="P26" s="42">
        <f t="shared" si="2"/>
        <v>-2.9049999999999994</v>
      </c>
      <c r="Q26" s="43">
        <f t="shared" si="3"/>
        <v>0.9024999999999999</v>
      </c>
    </row>
    <row r="27" spans="1:17" s="3" customFormat="1" ht="63.75" customHeight="1">
      <c r="A27" s="34">
        <v>5</v>
      </c>
      <c r="B27" s="32">
        <v>110</v>
      </c>
      <c r="C27" s="44" t="s">
        <v>694</v>
      </c>
      <c r="D27" s="34">
        <v>1985</v>
      </c>
      <c r="E27" s="34" t="s">
        <v>220</v>
      </c>
      <c r="F27" s="44" t="s">
        <v>639</v>
      </c>
      <c r="G27" s="45" t="s">
        <v>976</v>
      </c>
      <c r="H27" s="46" t="s">
        <v>195</v>
      </c>
      <c r="I27" s="37" t="s">
        <v>293</v>
      </c>
      <c r="J27" s="39">
        <v>6</v>
      </c>
      <c r="K27" s="40">
        <v>54.65</v>
      </c>
      <c r="L27" s="41">
        <v>0</v>
      </c>
      <c r="M27" s="40">
        <v>29.32</v>
      </c>
      <c r="N27" s="41">
        <v>6</v>
      </c>
      <c r="O27" s="47"/>
      <c r="P27" s="42">
        <f t="shared" si="2"/>
        <v>1.1624999999999996</v>
      </c>
      <c r="Q27" s="43">
        <f t="shared" si="3"/>
        <v>-2.17</v>
      </c>
    </row>
    <row r="28" spans="1:17" s="3" customFormat="1" ht="63.75" customHeight="1">
      <c r="A28" s="34"/>
      <c r="B28" s="32">
        <v>77</v>
      </c>
      <c r="C28" s="44" t="s">
        <v>698</v>
      </c>
      <c r="D28" s="34">
        <v>1998</v>
      </c>
      <c r="E28" s="34" t="s">
        <v>211</v>
      </c>
      <c r="F28" s="44" t="s">
        <v>634</v>
      </c>
      <c r="G28" s="45"/>
      <c r="H28" s="46" t="s">
        <v>226</v>
      </c>
      <c r="I28" s="37" t="s">
        <v>227</v>
      </c>
      <c r="J28" s="293" t="s">
        <v>568</v>
      </c>
      <c r="K28" s="294"/>
      <c r="L28" s="294"/>
      <c r="M28" s="294"/>
      <c r="N28" s="295"/>
      <c r="O28" s="47"/>
      <c r="P28" s="42">
        <f t="shared" si="2"/>
        <v>-12.5</v>
      </c>
      <c r="Q28" s="43">
        <f t="shared" si="3"/>
        <v>-9.5</v>
      </c>
    </row>
    <row r="29" spans="1:17" s="3" customFormat="1" ht="63.75" customHeight="1">
      <c r="A29" s="34"/>
      <c r="B29" s="32">
        <v>89</v>
      </c>
      <c r="C29" s="136" t="s">
        <v>696</v>
      </c>
      <c r="D29" s="34">
        <v>2002</v>
      </c>
      <c r="E29" s="34" t="s">
        <v>177</v>
      </c>
      <c r="F29" s="44" t="s">
        <v>974</v>
      </c>
      <c r="G29" s="45" t="s">
        <v>975</v>
      </c>
      <c r="H29" s="46" t="s">
        <v>190</v>
      </c>
      <c r="I29" s="37" t="s">
        <v>191</v>
      </c>
      <c r="J29" s="293" t="s">
        <v>568</v>
      </c>
      <c r="K29" s="294"/>
      <c r="L29" s="294"/>
      <c r="M29" s="294"/>
      <c r="N29" s="295"/>
      <c r="O29" s="47"/>
      <c r="P29" s="42">
        <f t="shared" si="2"/>
        <v>-12.5</v>
      </c>
      <c r="Q29" s="43">
        <f t="shared" si="3"/>
        <v>-9.5</v>
      </c>
    </row>
    <row r="30" spans="1:12" s="54" customFormat="1" ht="48.75" customHeight="1">
      <c r="A30" s="50"/>
      <c r="B30" s="50"/>
      <c r="C30" s="51" t="s">
        <v>77</v>
      </c>
      <c r="D30" s="52"/>
      <c r="E30" s="52"/>
      <c r="F30" s="52"/>
      <c r="G30" s="52"/>
      <c r="H30" s="53"/>
      <c r="I30" s="52"/>
      <c r="J30" s="51" t="s">
        <v>78</v>
      </c>
      <c r="K30" s="50"/>
      <c r="L30" s="50"/>
    </row>
    <row r="31" spans="1:12" s="54" customFormat="1" ht="48.75" customHeight="1">
      <c r="A31" s="50"/>
      <c r="B31" s="50"/>
      <c r="C31" s="51" t="s">
        <v>79</v>
      </c>
      <c r="D31" s="52"/>
      <c r="E31" s="55"/>
      <c r="F31" s="52"/>
      <c r="G31" s="52"/>
      <c r="H31" s="53"/>
      <c r="I31" s="52"/>
      <c r="J31" s="51" t="s">
        <v>80</v>
      </c>
      <c r="K31" s="50"/>
      <c r="L31" s="50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</sheetData>
  <sheetProtection/>
  <mergeCells count="34">
    <mergeCell ref="J19:N19"/>
    <mergeCell ref="J28:N28"/>
    <mergeCell ref="B8:B10"/>
    <mergeCell ref="C8:C10"/>
    <mergeCell ref="J29:N29"/>
    <mergeCell ref="G8:G10"/>
    <mergeCell ref="H8:H10"/>
    <mergeCell ref="I8:I10"/>
    <mergeCell ref="J8:M8"/>
    <mergeCell ref="N8:N10"/>
    <mergeCell ref="A12:O12"/>
    <mergeCell ref="J17:N17"/>
    <mergeCell ref="A22:O22"/>
    <mergeCell ref="J18:N18"/>
    <mergeCell ref="A6:B6"/>
    <mergeCell ref="D6:F6"/>
    <mergeCell ref="O8:O10"/>
    <mergeCell ref="J9:K9"/>
    <mergeCell ref="L9:M9"/>
    <mergeCell ref="A7:B7"/>
    <mergeCell ref="A8:A10"/>
    <mergeCell ref="G6:H6"/>
    <mergeCell ref="I6:O6"/>
    <mergeCell ref="D8:D10"/>
    <mergeCell ref="E8:E10"/>
    <mergeCell ref="F8:F10"/>
    <mergeCell ref="A1:O1"/>
    <mergeCell ref="A2:O2"/>
    <mergeCell ref="A3:O3"/>
    <mergeCell ref="A4:O4"/>
    <mergeCell ref="A5:O5"/>
    <mergeCell ref="D7:F7"/>
    <mergeCell ref="G7:H7"/>
    <mergeCell ref="I7:O7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Q30"/>
  <sheetViews>
    <sheetView view="pageBreakPreview" zoomScale="38" zoomScaleSheetLayoutView="38" zoomScalePageLayoutView="0" workbookViewId="0" topLeftCell="A1">
      <selection activeCell="F21" sqref="F21:G21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127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47.25" customHeight="1">
      <c r="A7" s="304" t="s">
        <v>102</v>
      </c>
      <c r="B7" s="304"/>
      <c r="C7" s="56" t="s">
        <v>22</v>
      </c>
      <c r="D7" s="304" t="s">
        <v>85</v>
      </c>
      <c r="E7" s="304"/>
      <c r="F7" s="304"/>
      <c r="G7" s="305"/>
      <c r="H7" s="305"/>
      <c r="I7" s="305" t="s">
        <v>38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70</v>
      </c>
      <c r="K9" s="317"/>
      <c r="L9" s="317" t="s">
        <v>71</v>
      </c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 t="s">
        <v>72</v>
      </c>
      <c r="M10" s="80" t="s">
        <v>73</v>
      </c>
      <c r="N10" s="324"/>
      <c r="O10" s="324"/>
      <c r="P10" s="30">
        <v>50</v>
      </c>
      <c r="Q10" s="30">
        <v>38</v>
      </c>
    </row>
    <row r="11" spans="1:17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  <c r="P11" s="42" t="e">
        <f>(#REF!-$P$10)/4</f>
        <v>#REF!</v>
      </c>
      <c r="Q11" s="43" t="e">
        <f>(#REF!-$Q$10)/4</f>
        <v>#REF!</v>
      </c>
    </row>
    <row r="12" spans="1:17" s="3" customFormat="1" ht="69.75" customHeight="1">
      <c r="A12" s="34">
        <v>1</v>
      </c>
      <c r="B12" s="32">
        <v>108</v>
      </c>
      <c r="C12" s="44" t="s">
        <v>290</v>
      </c>
      <c r="D12" s="34">
        <v>1964</v>
      </c>
      <c r="E12" s="34" t="s">
        <v>250</v>
      </c>
      <c r="F12" s="44" t="s">
        <v>291</v>
      </c>
      <c r="G12" s="45" t="s">
        <v>292</v>
      </c>
      <c r="H12" s="46" t="s">
        <v>289</v>
      </c>
      <c r="I12" s="37" t="s">
        <v>6</v>
      </c>
      <c r="J12" s="39">
        <v>0</v>
      </c>
      <c r="K12" s="40">
        <v>35.36</v>
      </c>
      <c r="L12" s="41">
        <v>0</v>
      </c>
      <c r="M12" s="40">
        <v>23.72</v>
      </c>
      <c r="N12" s="41"/>
      <c r="O12" s="47"/>
      <c r="P12" s="42">
        <f aca="true" t="shared" si="0" ref="P12:P28">(K12-$P$10)/4</f>
        <v>-3.66</v>
      </c>
      <c r="Q12" s="43">
        <f aca="true" t="shared" si="1" ref="Q12:Q28">(M12-$Q$10)/4</f>
        <v>-3.5700000000000003</v>
      </c>
    </row>
    <row r="13" spans="1:17" s="3" customFormat="1" ht="69.75" customHeight="1">
      <c r="A13" s="34">
        <v>2</v>
      </c>
      <c r="B13" s="32">
        <v>107</v>
      </c>
      <c r="C13" s="44" t="s">
        <v>574</v>
      </c>
      <c r="D13" s="34">
        <v>2004</v>
      </c>
      <c r="E13" s="34" t="s">
        <v>220</v>
      </c>
      <c r="F13" s="44" t="s">
        <v>287</v>
      </c>
      <c r="G13" s="45" t="s">
        <v>288</v>
      </c>
      <c r="H13" s="46" t="s">
        <v>289</v>
      </c>
      <c r="I13" s="37" t="s">
        <v>290</v>
      </c>
      <c r="J13" s="39">
        <v>0</v>
      </c>
      <c r="K13" s="40">
        <v>33.62</v>
      </c>
      <c r="L13" s="41">
        <v>0</v>
      </c>
      <c r="M13" s="40">
        <v>25.13</v>
      </c>
      <c r="N13" s="41"/>
      <c r="O13" s="47"/>
      <c r="P13" s="42">
        <f t="shared" si="0"/>
        <v>-4.095000000000001</v>
      </c>
      <c r="Q13" s="43">
        <f t="shared" si="1"/>
        <v>-3.2175000000000002</v>
      </c>
    </row>
    <row r="14" spans="1:17" s="3" customFormat="1" ht="69.75" customHeight="1">
      <c r="A14" s="34">
        <v>3</v>
      </c>
      <c r="B14" s="32">
        <v>2</v>
      </c>
      <c r="C14" s="44" t="s">
        <v>236</v>
      </c>
      <c r="D14" s="34">
        <v>1976</v>
      </c>
      <c r="E14" s="34" t="s">
        <v>237</v>
      </c>
      <c r="F14" s="44" t="s">
        <v>241</v>
      </c>
      <c r="G14" s="45" t="s">
        <v>242</v>
      </c>
      <c r="H14" s="74" t="s">
        <v>657</v>
      </c>
      <c r="I14" s="37" t="s">
        <v>240</v>
      </c>
      <c r="J14" s="39">
        <v>0</v>
      </c>
      <c r="K14" s="40">
        <v>40.46</v>
      </c>
      <c r="L14" s="41">
        <v>0</v>
      </c>
      <c r="M14" s="40">
        <v>26.29</v>
      </c>
      <c r="N14" s="41"/>
      <c r="O14" s="47"/>
      <c r="P14" s="42">
        <f t="shared" si="0"/>
        <v>-2.385</v>
      </c>
      <c r="Q14" s="43">
        <f t="shared" si="1"/>
        <v>-2.9275</v>
      </c>
    </row>
    <row r="15" spans="1:17" s="3" customFormat="1" ht="69.75" customHeight="1">
      <c r="A15" s="34">
        <v>4</v>
      </c>
      <c r="B15" s="32">
        <v>122</v>
      </c>
      <c r="C15" s="44" t="s">
        <v>300</v>
      </c>
      <c r="D15" s="34">
        <v>2001</v>
      </c>
      <c r="E15" s="34" t="s">
        <v>177</v>
      </c>
      <c r="F15" s="44" t="s">
        <v>883</v>
      </c>
      <c r="G15" s="45" t="s">
        <v>884</v>
      </c>
      <c r="H15" s="46" t="s">
        <v>298</v>
      </c>
      <c r="I15" s="37" t="s">
        <v>299</v>
      </c>
      <c r="J15" s="39">
        <v>0</v>
      </c>
      <c r="K15" s="40">
        <v>35.69</v>
      </c>
      <c r="L15" s="41">
        <v>0</v>
      </c>
      <c r="M15" s="40">
        <v>26.93</v>
      </c>
      <c r="N15" s="41"/>
      <c r="O15" s="47"/>
      <c r="P15" s="42">
        <f t="shared" si="0"/>
        <v>-3.5775000000000006</v>
      </c>
      <c r="Q15" s="43">
        <f t="shared" si="1"/>
        <v>-2.7675</v>
      </c>
    </row>
    <row r="16" spans="1:17" s="3" customFormat="1" ht="69.75" customHeight="1">
      <c r="A16" s="34">
        <v>5</v>
      </c>
      <c r="B16" s="32">
        <v>20</v>
      </c>
      <c r="C16" s="44" t="s">
        <v>246</v>
      </c>
      <c r="D16" s="34">
        <v>1990</v>
      </c>
      <c r="E16" s="34" t="s">
        <v>237</v>
      </c>
      <c r="F16" s="44" t="s">
        <v>247</v>
      </c>
      <c r="G16" s="45" t="s">
        <v>248</v>
      </c>
      <c r="H16" s="74" t="s">
        <v>249</v>
      </c>
      <c r="I16" s="37" t="s">
        <v>6</v>
      </c>
      <c r="J16" s="39">
        <v>0</v>
      </c>
      <c r="K16" s="40">
        <v>40.7</v>
      </c>
      <c r="L16" s="41">
        <v>0</v>
      </c>
      <c r="M16" s="40">
        <v>27.12</v>
      </c>
      <c r="N16" s="41"/>
      <c r="O16" s="47"/>
      <c r="P16" s="42">
        <f t="shared" si="0"/>
        <v>-2.3249999999999993</v>
      </c>
      <c r="Q16" s="43">
        <f t="shared" si="1"/>
        <v>-2.7199999999999998</v>
      </c>
    </row>
    <row r="17" spans="1:17" s="3" customFormat="1" ht="69.75" customHeight="1">
      <c r="A17" s="34">
        <v>6</v>
      </c>
      <c r="B17" s="32">
        <v>72</v>
      </c>
      <c r="C17" s="44" t="s">
        <v>607</v>
      </c>
      <c r="D17" s="34">
        <v>1990</v>
      </c>
      <c r="E17" s="34" t="s">
        <v>220</v>
      </c>
      <c r="F17" s="44" t="s">
        <v>221</v>
      </c>
      <c r="G17" s="45" t="s">
        <v>222</v>
      </c>
      <c r="H17" s="74" t="s">
        <v>179</v>
      </c>
      <c r="I17" s="37" t="s">
        <v>223</v>
      </c>
      <c r="J17" s="39">
        <v>0</v>
      </c>
      <c r="K17" s="40">
        <v>37.56</v>
      </c>
      <c r="L17" s="41">
        <v>0</v>
      </c>
      <c r="M17" s="40">
        <v>29.6</v>
      </c>
      <c r="N17" s="41"/>
      <c r="O17" s="47"/>
      <c r="P17" s="42">
        <f t="shared" si="0"/>
        <v>-3.1099999999999994</v>
      </c>
      <c r="Q17" s="43">
        <f t="shared" si="1"/>
        <v>-2.0999999999999996</v>
      </c>
    </row>
    <row r="18" spans="1:17" s="3" customFormat="1" ht="69.75" customHeight="1">
      <c r="A18" s="34">
        <v>7</v>
      </c>
      <c r="B18" s="32">
        <v>121</v>
      </c>
      <c r="C18" s="44" t="s">
        <v>296</v>
      </c>
      <c r="D18" s="34">
        <v>1994</v>
      </c>
      <c r="E18" s="34" t="s">
        <v>228</v>
      </c>
      <c r="F18" s="44" t="s">
        <v>707</v>
      </c>
      <c r="G18" s="45" t="s">
        <v>662</v>
      </c>
      <c r="H18" s="46" t="s">
        <v>298</v>
      </c>
      <c r="I18" s="37" t="s">
        <v>299</v>
      </c>
      <c r="J18" s="39">
        <v>0</v>
      </c>
      <c r="K18" s="40">
        <v>33.04</v>
      </c>
      <c r="L18" s="41">
        <v>4</v>
      </c>
      <c r="M18" s="40">
        <v>24.75</v>
      </c>
      <c r="N18" s="41"/>
      <c r="O18" s="47"/>
      <c r="P18" s="42">
        <f t="shared" si="0"/>
        <v>-4.24</v>
      </c>
      <c r="Q18" s="43">
        <f t="shared" si="1"/>
        <v>-3.3125</v>
      </c>
    </row>
    <row r="19" spans="1:17" s="3" customFormat="1" ht="69.75" customHeight="1">
      <c r="A19" s="34">
        <v>8</v>
      </c>
      <c r="B19" s="32">
        <v>47</v>
      </c>
      <c r="C19" s="44" t="s">
        <v>266</v>
      </c>
      <c r="D19" s="34">
        <v>1980</v>
      </c>
      <c r="E19" s="34" t="s">
        <v>250</v>
      </c>
      <c r="F19" s="44" t="s">
        <v>351</v>
      </c>
      <c r="G19" s="45" t="s">
        <v>352</v>
      </c>
      <c r="H19" s="46" t="s">
        <v>269</v>
      </c>
      <c r="I19" s="37" t="s">
        <v>219</v>
      </c>
      <c r="J19" s="39">
        <v>0</v>
      </c>
      <c r="K19" s="40">
        <v>42.41</v>
      </c>
      <c r="L19" s="41">
        <v>8</v>
      </c>
      <c r="M19" s="40">
        <v>28.13</v>
      </c>
      <c r="N19" s="41"/>
      <c r="O19" s="47"/>
      <c r="P19" s="42">
        <f t="shared" si="0"/>
        <v>-1.8975000000000009</v>
      </c>
      <c r="Q19" s="43">
        <f t="shared" si="1"/>
        <v>-2.4675000000000002</v>
      </c>
    </row>
    <row r="20" spans="1:17" s="3" customFormat="1" ht="69.75" customHeight="1">
      <c r="A20" s="34">
        <v>9</v>
      </c>
      <c r="B20" s="32">
        <v>78</v>
      </c>
      <c r="C20" s="44" t="s">
        <v>275</v>
      </c>
      <c r="D20" s="34">
        <v>1966</v>
      </c>
      <c r="E20" s="34" t="s">
        <v>250</v>
      </c>
      <c r="F20" s="44" t="s">
        <v>708</v>
      </c>
      <c r="G20" s="45"/>
      <c r="H20" s="46" t="s">
        <v>226</v>
      </c>
      <c r="I20" s="37" t="s">
        <v>276</v>
      </c>
      <c r="J20" s="39">
        <v>0</v>
      </c>
      <c r="K20" s="40">
        <v>38.38</v>
      </c>
      <c r="L20" s="41">
        <v>8</v>
      </c>
      <c r="M20" s="40">
        <v>29.55</v>
      </c>
      <c r="N20" s="41"/>
      <c r="O20" s="47"/>
      <c r="P20" s="42">
        <f t="shared" si="0"/>
        <v>-2.9049999999999994</v>
      </c>
      <c r="Q20" s="43">
        <f t="shared" si="1"/>
        <v>-2.1125</v>
      </c>
    </row>
    <row r="21" spans="1:17" s="3" customFormat="1" ht="69.75" customHeight="1">
      <c r="A21" s="34">
        <v>10</v>
      </c>
      <c r="B21" s="32">
        <v>158</v>
      </c>
      <c r="C21" s="44" t="s">
        <v>642</v>
      </c>
      <c r="D21" s="34">
        <v>1993</v>
      </c>
      <c r="E21" s="34" t="s">
        <v>237</v>
      </c>
      <c r="F21" s="44" t="s">
        <v>663</v>
      </c>
      <c r="G21" s="45" t="s">
        <v>969</v>
      </c>
      <c r="H21" s="46" t="s">
        <v>201</v>
      </c>
      <c r="I21" s="37" t="s">
        <v>6</v>
      </c>
      <c r="J21" s="39">
        <v>0</v>
      </c>
      <c r="K21" s="40">
        <v>33.46</v>
      </c>
      <c r="L21" s="41">
        <v>8</v>
      </c>
      <c r="M21" s="40">
        <v>51.03</v>
      </c>
      <c r="N21" s="41"/>
      <c r="O21" s="47"/>
      <c r="P21" s="42">
        <f t="shared" si="0"/>
        <v>-4.135</v>
      </c>
      <c r="Q21" s="43">
        <f t="shared" si="1"/>
        <v>3.2575000000000003</v>
      </c>
    </row>
    <row r="22" spans="1:17" s="3" customFormat="1" ht="69.75" customHeight="1">
      <c r="A22" s="34">
        <v>11</v>
      </c>
      <c r="B22" s="32">
        <v>113</v>
      </c>
      <c r="C22" s="137" t="s">
        <v>196</v>
      </c>
      <c r="D22" s="34">
        <v>1988</v>
      </c>
      <c r="E22" s="34" t="s">
        <v>237</v>
      </c>
      <c r="F22" s="44" t="s">
        <v>294</v>
      </c>
      <c r="G22" s="45" t="s">
        <v>660</v>
      </c>
      <c r="H22" s="46" t="s">
        <v>195</v>
      </c>
      <c r="I22" s="37" t="s">
        <v>293</v>
      </c>
      <c r="J22" s="39">
        <v>0</v>
      </c>
      <c r="K22" s="40">
        <v>43.94</v>
      </c>
      <c r="L22" s="41">
        <v>9</v>
      </c>
      <c r="M22" s="40">
        <v>41.15</v>
      </c>
      <c r="N22" s="41"/>
      <c r="O22" s="47"/>
      <c r="P22" s="42">
        <f t="shared" si="0"/>
        <v>-1.5150000000000006</v>
      </c>
      <c r="Q22" s="43">
        <f t="shared" si="1"/>
        <v>0.7874999999999996</v>
      </c>
    </row>
    <row r="23" spans="1:17" s="3" customFormat="1" ht="69.75" customHeight="1">
      <c r="A23" s="34">
        <v>12</v>
      </c>
      <c r="B23" s="32">
        <v>155</v>
      </c>
      <c r="C23" s="44" t="s">
        <v>302</v>
      </c>
      <c r="D23" s="34">
        <v>2002</v>
      </c>
      <c r="E23" s="34"/>
      <c r="F23" s="44" t="s">
        <v>303</v>
      </c>
      <c r="G23" s="45" t="s">
        <v>304</v>
      </c>
      <c r="H23" s="46" t="s">
        <v>305</v>
      </c>
      <c r="I23" s="37" t="s">
        <v>661</v>
      </c>
      <c r="J23" s="39">
        <v>4</v>
      </c>
      <c r="K23" s="40">
        <v>33.52</v>
      </c>
      <c r="L23" s="41"/>
      <c r="M23" s="40"/>
      <c r="N23" s="41"/>
      <c r="O23" s="47"/>
      <c r="P23" s="42">
        <f t="shared" si="0"/>
        <v>-4.119999999999999</v>
      </c>
      <c r="Q23" s="43">
        <f t="shared" si="1"/>
        <v>-9.5</v>
      </c>
    </row>
    <row r="24" spans="1:17" s="3" customFormat="1" ht="69.75" customHeight="1">
      <c r="A24" s="34">
        <v>13</v>
      </c>
      <c r="B24" s="32">
        <v>40</v>
      </c>
      <c r="C24" s="44" t="s">
        <v>74</v>
      </c>
      <c r="D24" s="34">
        <v>1981</v>
      </c>
      <c r="E24" s="34" t="s">
        <v>237</v>
      </c>
      <c r="F24" s="44" t="s">
        <v>259</v>
      </c>
      <c r="G24" s="45" t="s">
        <v>260</v>
      </c>
      <c r="H24" s="46" t="s">
        <v>261</v>
      </c>
      <c r="I24" s="37" t="s">
        <v>6</v>
      </c>
      <c r="J24" s="39">
        <v>4</v>
      </c>
      <c r="K24" s="40">
        <v>34.52</v>
      </c>
      <c r="L24" s="41"/>
      <c r="M24" s="40"/>
      <c r="N24" s="41"/>
      <c r="O24" s="47"/>
      <c r="P24" s="42">
        <f t="shared" si="0"/>
        <v>-3.869999999999999</v>
      </c>
      <c r="Q24" s="43">
        <f t="shared" si="1"/>
        <v>-9.5</v>
      </c>
    </row>
    <row r="25" spans="1:17" s="3" customFormat="1" ht="69.75" customHeight="1">
      <c r="A25" s="34">
        <v>14</v>
      </c>
      <c r="B25" s="32">
        <v>105</v>
      </c>
      <c r="C25" s="44" t="s">
        <v>691</v>
      </c>
      <c r="D25" s="34">
        <v>1975</v>
      </c>
      <c r="E25" s="34" t="s">
        <v>228</v>
      </c>
      <c r="F25" s="44" t="s">
        <v>233</v>
      </c>
      <c r="G25" s="45" t="s">
        <v>229</v>
      </c>
      <c r="H25" s="46" t="s">
        <v>230</v>
      </c>
      <c r="I25" s="37" t="s">
        <v>6</v>
      </c>
      <c r="J25" s="39">
        <v>4</v>
      </c>
      <c r="K25" s="40">
        <v>35.69</v>
      </c>
      <c r="L25" s="41"/>
      <c r="M25" s="40"/>
      <c r="N25" s="41"/>
      <c r="O25" s="47"/>
      <c r="P25" s="42">
        <f t="shared" si="0"/>
        <v>-3.5775000000000006</v>
      </c>
      <c r="Q25" s="43">
        <f t="shared" si="1"/>
        <v>-9.5</v>
      </c>
    </row>
    <row r="26" spans="1:17" s="3" customFormat="1" ht="69.75" customHeight="1">
      <c r="A26" s="34">
        <v>15</v>
      </c>
      <c r="B26" s="32">
        <v>111</v>
      </c>
      <c r="C26" s="44" t="s">
        <v>232</v>
      </c>
      <c r="D26" s="34">
        <v>1985</v>
      </c>
      <c r="E26" s="34" t="s">
        <v>220</v>
      </c>
      <c r="F26" s="44" t="s">
        <v>658</v>
      </c>
      <c r="G26" s="45" t="s">
        <v>659</v>
      </c>
      <c r="H26" s="46" t="s">
        <v>195</v>
      </c>
      <c r="I26" s="37" t="s">
        <v>293</v>
      </c>
      <c r="J26" s="39">
        <v>4</v>
      </c>
      <c r="K26" s="40">
        <v>37.94</v>
      </c>
      <c r="L26" s="41"/>
      <c r="M26" s="40"/>
      <c r="N26" s="41"/>
      <c r="O26" s="47"/>
      <c r="P26" s="42">
        <f t="shared" si="0"/>
        <v>-3.0150000000000006</v>
      </c>
      <c r="Q26" s="43">
        <f t="shared" si="1"/>
        <v>-9.5</v>
      </c>
    </row>
    <row r="27" spans="1:17" s="3" customFormat="1" ht="69.75" customHeight="1">
      <c r="A27" s="34">
        <v>16</v>
      </c>
      <c r="B27" s="32">
        <v>4</v>
      </c>
      <c r="C27" s="44" t="s">
        <v>176</v>
      </c>
      <c r="D27" s="34">
        <v>1982</v>
      </c>
      <c r="E27" s="34"/>
      <c r="F27" s="44" t="s">
        <v>243</v>
      </c>
      <c r="G27" s="45" t="s">
        <v>244</v>
      </c>
      <c r="H27" s="46" t="s">
        <v>175</v>
      </c>
      <c r="I27" s="37" t="s">
        <v>245</v>
      </c>
      <c r="J27" s="39">
        <v>4</v>
      </c>
      <c r="K27" s="40">
        <v>40.77</v>
      </c>
      <c r="L27" s="41"/>
      <c r="M27" s="40"/>
      <c r="N27" s="41"/>
      <c r="O27" s="47"/>
      <c r="P27" s="42">
        <f t="shared" si="0"/>
        <v>-2.307499999999999</v>
      </c>
      <c r="Q27" s="43">
        <f t="shared" si="1"/>
        <v>-9.5</v>
      </c>
    </row>
    <row r="28" spans="1:17" s="3" customFormat="1" ht="69.75" customHeight="1">
      <c r="A28" s="34"/>
      <c r="B28" s="32">
        <v>1</v>
      </c>
      <c r="C28" s="44" t="s">
        <v>236</v>
      </c>
      <c r="D28" s="34">
        <v>1976</v>
      </c>
      <c r="E28" s="34" t="s">
        <v>237</v>
      </c>
      <c r="F28" s="44" t="s">
        <v>314</v>
      </c>
      <c r="G28" s="45" t="s">
        <v>238</v>
      </c>
      <c r="H28" s="74" t="s">
        <v>657</v>
      </c>
      <c r="I28" s="37" t="s">
        <v>240</v>
      </c>
      <c r="J28" s="293" t="s">
        <v>567</v>
      </c>
      <c r="K28" s="294"/>
      <c r="L28" s="294"/>
      <c r="M28" s="294"/>
      <c r="N28" s="294"/>
      <c r="O28" s="295"/>
      <c r="P28" s="42">
        <f t="shared" si="0"/>
        <v>-12.5</v>
      </c>
      <c r="Q28" s="43">
        <f t="shared" si="1"/>
        <v>-9.5</v>
      </c>
    </row>
    <row r="29" spans="1:12" s="54" customFormat="1" ht="48.75" customHeight="1">
      <c r="A29" s="50"/>
      <c r="B29" s="50"/>
      <c r="C29" s="51" t="s">
        <v>77</v>
      </c>
      <c r="D29" s="52"/>
      <c r="E29" s="52"/>
      <c r="F29" s="52"/>
      <c r="G29" s="52"/>
      <c r="H29" s="53"/>
      <c r="I29" s="52"/>
      <c r="J29" s="51" t="s">
        <v>78</v>
      </c>
      <c r="K29" s="50"/>
      <c r="L29" s="50"/>
    </row>
    <row r="30" spans="1:12" s="54" customFormat="1" ht="48.75" customHeight="1">
      <c r="A30" s="50"/>
      <c r="B30" s="50"/>
      <c r="C30" s="51" t="s">
        <v>79</v>
      </c>
      <c r="D30" s="52"/>
      <c r="E30" s="55"/>
      <c r="F30" s="52"/>
      <c r="G30" s="52"/>
      <c r="H30" s="53"/>
      <c r="I30" s="52"/>
      <c r="J30" s="51" t="s">
        <v>80</v>
      </c>
      <c r="K30" s="50"/>
      <c r="L30" s="50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sheetProtection/>
  <mergeCells count="28">
    <mergeCell ref="J28:O28"/>
    <mergeCell ref="G8:G10"/>
    <mergeCell ref="H8:H10"/>
    <mergeCell ref="I8:I10"/>
    <mergeCell ref="J8:M8"/>
    <mergeCell ref="N8:N10"/>
    <mergeCell ref="O8:O10"/>
    <mergeCell ref="J9:K9"/>
    <mergeCell ref="L9:M9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A1:O1"/>
    <mergeCell ref="A2:O2"/>
    <mergeCell ref="A3:O3"/>
    <mergeCell ref="A4:O4"/>
    <mergeCell ref="A5:O5"/>
    <mergeCell ref="A6:B6"/>
    <mergeCell ref="D6:F6"/>
    <mergeCell ref="G6:H6"/>
    <mergeCell ref="I6:O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Q24"/>
  <sheetViews>
    <sheetView view="pageBreakPreview" zoomScale="38" zoomScaleSheetLayoutView="38" zoomScalePageLayoutView="0" workbookViewId="0" topLeftCell="A1">
      <selection activeCell="G18" sqref="G18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7.14062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127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47.25" customHeight="1">
      <c r="A7" s="304" t="s">
        <v>104</v>
      </c>
      <c r="B7" s="304"/>
      <c r="C7" s="56" t="s">
        <v>25</v>
      </c>
      <c r="D7" s="317" t="s">
        <v>86</v>
      </c>
      <c r="E7" s="317"/>
      <c r="F7" s="317"/>
      <c r="G7" s="305"/>
      <c r="H7" s="305"/>
      <c r="I7" s="305" t="s">
        <v>84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64" t="s">
        <v>65</v>
      </c>
      <c r="B8" s="367" t="s">
        <v>3</v>
      </c>
      <c r="C8" s="367" t="s">
        <v>1</v>
      </c>
      <c r="D8" s="367" t="s">
        <v>66</v>
      </c>
      <c r="E8" s="367" t="s">
        <v>4</v>
      </c>
      <c r="F8" s="367" t="s">
        <v>2</v>
      </c>
      <c r="G8" s="370" t="s">
        <v>8</v>
      </c>
      <c r="H8" s="373" t="s">
        <v>9</v>
      </c>
      <c r="I8" s="373" t="s">
        <v>67</v>
      </c>
      <c r="J8" s="376" t="s">
        <v>68</v>
      </c>
      <c r="K8" s="376"/>
      <c r="L8" s="376"/>
      <c r="M8" s="376"/>
      <c r="N8" s="373" t="s">
        <v>69</v>
      </c>
      <c r="O8" s="373"/>
    </row>
    <row r="9" spans="1:15" s="2" customFormat="1" ht="33" customHeight="1">
      <c r="A9" s="365"/>
      <c r="B9" s="368"/>
      <c r="C9" s="368"/>
      <c r="D9" s="368"/>
      <c r="E9" s="368"/>
      <c r="F9" s="368"/>
      <c r="G9" s="371"/>
      <c r="H9" s="374"/>
      <c r="I9" s="374"/>
      <c r="J9" s="376" t="s">
        <v>70</v>
      </c>
      <c r="K9" s="376"/>
      <c r="L9" s="376" t="s">
        <v>71</v>
      </c>
      <c r="M9" s="376"/>
      <c r="N9" s="374"/>
      <c r="O9" s="374"/>
    </row>
    <row r="10" spans="1:17" s="3" customFormat="1" ht="32.25" customHeight="1">
      <c r="A10" s="366"/>
      <c r="B10" s="369"/>
      <c r="C10" s="369"/>
      <c r="D10" s="369"/>
      <c r="E10" s="369"/>
      <c r="F10" s="369"/>
      <c r="G10" s="372"/>
      <c r="H10" s="375"/>
      <c r="I10" s="375"/>
      <c r="J10" s="139" t="s">
        <v>72</v>
      </c>
      <c r="K10" s="140" t="s">
        <v>73</v>
      </c>
      <c r="L10" s="139" t="s">
        <v>72</v>
      </c>
      <c r="M10" s="140" t="s">
        <v>73</v>
      </c>
      <c r="N10" s="375"/>
      <c r="O10" s="375"/>
      <c r="P10" s="30">
        <v>50</v>
      </c>
      <c r="Q10" s="30">
        <v>38</v>
      </c>
    </row>
    <row r="11" spans="1:17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  <c r="P11" s="42" t="e">
        <f>(#REF!-$P$10)/4</f>
        <v>#REF!</v>
      </c>
      <c r="Q11" s="43" t="e">
        <f>(#REF!-$Q$10)/4</f>
        <v>#REF!</v>
      </c>
    </row>
    <row r="12" spans="1:17" s="3" customFormat="1" ht="42" customHeight="1">
      <c r="A12" s="290" t="s">
        <v>565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2"/>
      <c r="P12" s="42"/>
      <c r="Q12" s="43"/>
    </row>
    <row r="13" spans="1:17" s="3" customFormat="1" ht="111" customHeight="1">
      <c r="A13" s="34">
        <v>1</v>
      </c>
      <c r="B13" s="32">
        <v>57</v>
      </c>
      <c r="C13" s="33" t="s">
        <v>667</v>
      </c>
      <c r="D13" s="34">
        <f>2016-27</f>
        <v>1989</v>
      </c>
      <c r="E13" s="34" t="s">
        <v>211</v>
      </c>
      <c r="F13" s="33" t="s">
        <v>216</v>
      </c>
      <c r="G13" s="45" t="s">
        <v>217</v>
      </c>
      <c r="H13" s="46" t="s">
        <v>218</v>
      </c>
      <c r="I13" s="37" t="s">
        <v>219</v>
      </c>
      <c r="J13" s="39">
        <v>0</v>
      </c>
      <c r="K13" s="40">
        <v>44.14</v>
      </c>
      <c r="L13" s="41">
        <v>0</v>
      </c>
      <c r="M13" s="40">
        <v>27.9</v>
      </c>
      <c r="N13" s="41">
        <v>0</v>
      </c>
      <c r="O13" s="47"/>
      <c r="P13" s="42">
        <f>(K13-$P$10)/4</f>
        <v>-1.4649999999999999</v>
      </c>
      <c r="Q13" s="43">
        <f>(M13-$Q$10)/4</f>
        <v>-2.5250000000000004</v>
      </c>
    </row>
    <row r="14" spans="1:17" s="3" customFormat="1" ht="107.25" customHeight="1">
      <c r="A14" s="34">
        <v>2</v>
      </c>
      <c r="B14" s="32">
        <v>50</v>
      </c>
      <c r="C14" s="33" t="s">
        <v>640</v>
      </c>
      <c r="D14" s="34"/>
      <c r="E14" s="34" t="s">
        <v>211</v>
      </c>
      <c r="F14" s="33" t="s">
        <v>714</v>
      </c>
      <c r="G14" s="45" t="s">
        <v>641</v>
      </c>
      <c r="H14" s="46" t="s">
        <v>213</v>
      </c>
      <c r="I14" s="37" t="s">
        <v>214</v>
      </c>
      <c r="J14" s="39">
        <v>0</v>
      </c>
      <c r="K14" s="40">
        <v>45.83</v>
      </c>
      <c r="L14" s="41">
        <v>0</v>
      </c>
      <c r="M14" s="40">
        <v>28.55</v>
      </c>
      <c r="N14" s="41">
        <v>0</v>
      </c>
      <c r="O14" s="47"/>
      <c r="P14" s="42">
        <f>(K14-$P$10)/4</f>
        <v>-1.0425000000000004</v>
      </c>
      <c r="Q14" s="43">
        <f>(M14-$Q$10)/4</f>
        <v>-2.3625</v>
      </c>
    </row>
    <row r="15" spans="1:17" s="3" customFormat="1" ht="111" customHeight="1">
      <c r="A15" s="34">
        <v>3</v>
      </c>
      <c r="B15" s="32">
        <v>51</v>
      </c>
      <c r="C15" s="33" t="s">
        <v>640</v>
      </c>
      <c r="D15" s="34"/>
      <c r="E15" s="34" t="s">
        <v>211</v>
      </c>
      <c r="F15" s="68" t="s">
        <v>841</v>
      </c>
      <c r="G15" s="74" t="s">
        <v>842</v>
      </c>
      <c r="H15" s="46" t="s">
        <v>213</v>
      </c>
      <c r="I15" s="37" t="s">
        <v>214</v>
      </c>
      <c r="J15" s="39">
        <v>0</v>
      </c>
      <c r="K15" s="40">
        <v>41.86</v>
      </c>
      <c r="L15" s="41">
        <v>4</v>
      </c>
      <c r="M15" s="40">
        <v>28.88</v>
      </c>
      <c r="N15" s="41">
        <v>4</v>
      </c>
      <c r="O15" s="47"/>
      <c r="P15" s="42">
        <f>(K15-$P$10)/4</f>
        <v>-2.035</v>
      </c>
      <c r="Q15" s="43">
        <f>(M15-$Q$10)/4</f>
        <v>-2.2800000000000002</v>
      </c>
    </row>
    <row r="16" spans="1:17" s="3" customFormat="1" ht="111" customHeight="1">
      <c r="A16" s="34">
        <v>4</v>
      </c>
      <c r="B16" s="32">
        <v>31</v>
      </c>
      <c r="C16" s="33" t="s">
        <v>668</v>
      </c>
      <c r="D16" s="34">
        <v>1990</v>
      </c>
      <c r="E16" s="34" t="s">
        <v>177</v>
      </c>
      <c r="F16" s="33" t="s">
        <v>204</v>
      </c>
      <c r="G16" s="45" t="s">
        <v>205</v>
      </c>
      <c r="H16" s="46" t="s">
        <v>206</v>
      </c>
      <c r="I16" s="37" t="s">
        <v>207</v>
      </c>
      <c r="J16" s="39">
        <v>4</v>
      </c>
      <c r="K16" s="40">
        <v>45.24</v>
      </c>
      <c r="L16" s="41">
        <v>0</v>
      </c>
      <c r="M16" s="40">
        <v>33.2</v>
      </c>
      <c r="N16" s="41">
        <v>4</v>
      </c>
      <c r="O16" s="47"/>
      <c r="P16" s="42">
        <f>(K16-$P$10)/4</f>
        <v>-1.1899999999999995</v>
      </c>
      <c r="Q16" s="43">
        <f>(M16-$Q$10)/4</f>
        <v>-1.1999999999999993</v>
      </c>
    </row>
    <row r="17" spans="1:17" s="3" customFormat="1" ht="42" customHeight="1">
      <c r="A17" s="290" t="s">
        <v>566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2"/>
      <c r="P17" s="42"/>
      <c r="Q17" s="43"/>
    </row>
    <row r="18" spans="1:17" s="3" customFormat="1" ht="111" customHeight="1">
      <c r="A18" s="34">
        <v>1</v>
      </c>
      <c r="B18" s="32">
        <v>114</v>
      </c>
      <c r="C18" s="33" t="s">
        <v>713</v>
      </c>
      <c r="D18" s="34">
        <v>2004</v>
      </c>
      <c r="E18" s="34" t="s">
        <v>173</v>
      </c>
      <c r="F18" s="33" t="s">
        <v>346</v>
      </c>
      <c r="G18" s="45" t="s">
        <v>347</v>
      </c>
      <c r="H18" s="137" t="s">
        <v>195</v>
      </c>
      <c r="I18" s="37" t="s">
        <v>196</v>
      </c>
      <c r="J18" s="39">
        <v>0</v>
      </c>
      <c r="K18" s="40">
        <v>44.89</v>
      </c>
      <c r="L18" s="41">
        <v>0</v>
      </c>
      <c r="M18" s="40">
        <v>28.17</v>
      </c>
      <c r="N18" s="41">
        <v>0</v>
      </c>
      <c r="O18" s="47"/>
      <c r="P18" s="42">
        <f>(K18-$P$10)/4</f>
        <v>-1.2774999999999999</v>
      </c>
      <c r="Q18" s="43">
        <f>(M18-$Q$10)/4</f>
        <v>-2.4574999999999996</v>
      </c>
    </row>
    <row r="19" spans="1:17" s="3" customFormat="1" ht="111" customHeight="1">
      <c r="A19" s="34">
        <v>2</v>
      </c>
      <c r="B19" s="32">
        <v>68</v>
      </c>
      <c r="C19" s="33" t="s">
        <v>709</v>
      </c>
      <c r="D19" s="34">
        <v>2004</v>
      </c>
      <c r="E19" s="34" t="s">
        <v>173</v>
      </c>
      <c r="F19" s="33" t="s">
        <v>715</v>
      </c>
      <c r="G19" s="45" t="s">
        <v>664</v>
      </c>
      <c r="H19" s="46" t="s">
        <v>342</v>
      </c>
      <c r="I19" s="37" t="s">
        <v>343</v>
      </c>
      <c r="J19" s="39">
        <v>1</v>
      </c>
      <c r="K19" s="40">
        <v>52.7</v>
      </c>
      <c r="L19" s="41">
        <v>0</v>
      </c>
      <c r="M19" s="40">
        <v>30.2</v>
      </c>
      <c r="N19" s="41">
        <v>1</v>
      </c>
      <c r="O19" s="47"/>
      <c r="P19" s="42">
        <f>(K19-$P$10)/4</f>
        <v>0.6750000000000007</v>
      </c>
      <c r="Q19" s="43">
        <f>(M19-$Q$10)/4</f>
        <v>-1.9500000000000002</v>
      </c>
    </row>
    <row r="20" spans="1:17" s="3" customFormat="1" ht="111" customHeight="1">
      <c r="A20" s="34">
        <v>3</v>
      </c>
      <c r="B20" s="32">
        <v>67</v>
      </c>
      <c r="C20" s="33" t="s">
        <v>710</v>
      </c>
      <c r="D20" s="34">
        <v>2003</v>
      </c>
      <c r="E20" s="34" t="s">
        <v>181</v>
      </c>
      <c r="F20" s="33" t="s">
        <v>716</v>
      </c>
      <c r="G20" s="45" t="s">
        <v>665</v>
      </c>
      <c r="H20" s="46" t="s">
        <v>342</v>
      </c>
      <c r="I20" s="37" t="s">
        <v>343</v>
      </c>
      <c r="J20" s="39">
        <v>4</v>
      </c>
      <c r="K20" s="40">
        <f>43.67+6</f>
        <v>49.67</v>
      </c>
      <c r="L20" s="41">
        <v>0</v>
      </c>
      <c r="M20" s="40">
        <v>28.07</v>
      </c>
      <c r="N20" s="41">
        <v>4</v>
      </c>
      <c r="O20" s="47"/>
      <c r="P20" s="42">
        <f>(K20-$P$10)/4</f>
        <v>-0.08249999999999957</v>
      </c>
      <c r="Q20" s="43">
        <f>(M20-$Q$10)/4</f>
        <v>-2.4825</v>
      </c>
    </row>
    <row r="21" spans="1:17" s="3" customFormat="1" ht="111" customHeight="1">
      <c r="A21" s="34">
        <v>4</v>
      </c>
      <c r="B21" s="32">
        <v>85</v>
      </c>
      <c r="C21" s="33" t="s">
        <v>711</v>
      </c>
      <c r="D21" s="34">
        <v>2004</v>
      </c>
      <c r="E21" s="34" t="s">
        <v>177</v>
      </c>
      <c r="F21" s="33" t="s">
        <v>344</v>
      </c>
      <c r="G21" s="45" t="s">
        <v>345</v>
      </c>
      <c r="H21" s="46" t="s">
        <v>190</v>
      </c>
      <c r="I21" s="37" t="s">
        <v>191</v>
      </c>
      <c r="J21" s="39">
        <v>4</v>
      </c>
      <c r="K21" s="40">
        <v>42.13</v>
      </c>
      <c r="L21" s="41">
        <v>0</v>
      </c>
      <c r="M21" s="40">
        <v>31.1</v>
      </c>
      <c r="N21" s="41">
        <v>4</v>
      </c>
      <c r="O21" s="47"/>
      <c r="P21" s="42">
        <f>(K21-$P$10)/4</f>
        <v>-1.9674999999999994</v>
      </c>
      <c r="Q21" s="43">
        <f>(M21-$Q$10)/4</f>
        <v>-1.7249999999999996</v>
      </c>
    </row>
    <row r="22" spans="1:17" s="3" customFormat="1" ht="111" customHeight="1">
      <c r="A22" s="34">
        <v>5</v>
      </c>
      <c r="B22" s="32">
        <v>116</v>
      </c>
      <c r="C22" s="33" t="s">
        <v>712</v>
      </c>
      <c r="D22" s="34">
        <v>2003</v>
      </c>
      <c r="E22" s="34" t="s">
        <v>173</v>
      </c>
      <c r="F22" s="33" t="s">
        <v>582</v>
      </c>
      <c r="G22" s="45" t="s">
        <v>666</v>
      </c>
      <c r="H22" s="137" t="s">
        <v>195</v>
      </c>
      <c r="I22" s="37" t="s">
        <v>196</v>
      </c>
      <c r="J22" s="39">
        <v>4</v>
      </c>
      <c r="K22" s="40">
        <v>47.31</v>
      </c>
      <c r="L22" s="41">
        <v>2</v>
      </c>
      <c r="M22" s="40">
        <v>43.78</v>
      </c>
      <c r="N22" s="41">
        <v>6</v>
      </c>
      <c r="O22" s="47"/>
      <c r="P22" s="42">
        <f>(K22-$P$10)/4</f>
        <v>-0.6724999999999994</v>
      </c>
      <c r="Q22" s="43">
        <f>(M22-$Q$10)/4</f>
        <v>1.4450000000000003</v>
      </c>
    </row>
    <row r="23" spans="1:12" s="54" customFormat="1" ht="48.75" customHeight="1">
      <c r="A23" s="50"/>
      <c r="B23" s="50"/>
      <c r="C23" s="51" t="s">
        <v>77</v>
      </c>
      <c r="D23" s="52"/>
      <c r="E23" s="52"/>
      <c r="F23" s="52"/>
      <c r="G23" s="52"/>
      <c r="H23" s="53"/>
      <c r="I23" s="52"/>
      <c r="J23" s="51" t="s">
        <v>78</v>
      </c>
      <c r="K23" s="50"/>
      <c r="L23" s="50"/>
    </row>
    <row r="24" spans="1:12" s="54" customFormat="1" ht="48.75" customHeight="1">
      <c r="A24" s="50"/>
      <c r="B24" s="50"/>
      <c r="C24" s="51" t="s">
        <v>79</v>
      </c>
      <c r="D24" s="52"/>
      <c r="E24" s="55"/>
      <c r="F24" s="52"/>
      <c r="G24" s="52"/>
      <c r="H24" s="53"/>
      <c r="I24" s="52"/>
      <c r="J24" s="51" t="s">
        <v>80</v>
      </c>
      <c r="K24" s="50"/>
      <c r="L24" s="50"/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29">
    <mergeCell ref="A17:O17"/>
    <mergeCell ref="A12:O12"/>
    <mergeCell ref="G8:G10"/>
    <mergeCell ref="H8:H10"/>
    <mergeCell ref="I8:I10"/>
    <mergeCell ref="J8:M8"/>
    <mergeCell ref="N8:N10"/>
    <mergeCell ref="O8:O10"/>
    <mergeCell ref="J9:K9"/>
    <mergeCell ref="L9:M9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A1:O1"/>
    <mergeCell ref="A2:O2"/>
    <mergeCell ref="A3:O3"/>
    <mergeCell ref="A4:O4"/>
    <mergeCell ref="A5:O5"/>
    <mergeCell ref="A6:B6"/>
    <mergeCell ref="D6:F6"/>
    <mergeCell ref="G6:H6"/>
    <mergeCell ref="I6:O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Q34"/>
  <sheetViews>
    <sheetView view="pageBreakPreview" zoomScale="34" zoomScaleSheetLayoutView="34" zoomScalePageLayoutView="0" workbookViewId="0" topLeftCell="A1">
      <selection activeCell="G26" sqref="G26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6.5742187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127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47.25" customHeight="1">
      <c r="A7" s="304" t="s">
        <v>107</v>
      </c>
      <c r="B7" s="304"/>
      <c r="C7" s="56" t="s">
        <v>25</v>
      </c>
      <c r="D7" s="304" t="s">
        <v>85</v>
      </c>
      <c r="E7" s="304"/>
      <c r="F7" s="304"/>
      <c r="G7" s="305"/>
      <c r="H7" s="305"/>
      <c r="I7" s="305" t="s">
        <v>38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70</v>
      </c>
      <c r="K9" s="317"/>
      <c r="L9" s="317" t="s">
        <v>71</v>
      </c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 t="s">
        <v>72</v>
      </c>
      <c r="M10" s="80" t="s">
        <v>73</v>
      </c>
      <c r="N10" s="324"/>
      <c r="O10" s="324"/>
      <c r="P10" s="30">
        <v>50</v>
      </c>
      <c r="Q10" s="30">
        <v>38</v>
      </c>
    </row>
    <row r="11" spans="1:17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  <c r="P11" s="42" t="e">
        <f>(#REF!-$P$10)/4</f>
        <v>#REF!</v>
      </c>
      <c r="Q11" s="43" t="e">
        <f>(#REF!-$Q$10)/4</f>
        <v>#REF!</v>
      </c>
    </row>
    <row r="12" spans="1:17" s="3" customFormat="1" ht="135" customHeight="1">
      <c r="A12" s="34">
        <v>1</v>
      </c>
      <c r="B12" s="32">
        <v>56</v>
      </c>
      <c r="C12" s="141" t="s">
        <v>219</v>
      </c>
      <c r="D12" s="34">
        <v>1958</v>
      </c>
      <c r="E12" s="34" t="s">
        <v>355</v>
      </c>
      <c r="F12" s="141" t="s">
        <v>395</v>
      </c>
      <c r="G12" s="74" t="s">
        <v>966</v>
      </c>
      <c r="H12" s="136" t="s">
        <v>844</v>
      </c>
      <c r="I12" s="136" t="s">
        <v>397</v>
      </c>
      <c r="J12" s="39">
        <v>0</v>
      </c>
      <c r="K12" s="40">
        <v>39.16</v>
      </c>
      <c r="L12" s="41">
        <v>0</v>
      </c>
      <c r="M12" s="40">
        <v>25.78</v>
      </c>
      <c r="N12" s="41"/>
      <c r="O12" s="47"/>
      <c r="P12" s="42">
        <f aca="true" t="shared" si="0" ref="P12:P32">(K12-$P$10)/4</f>
        <v>-2.710000000000001</v>
      </c>
      <c r="Q12" s="43">
        <f aca="true" t="shared" si="1" ref="Q12:Q32">(M12-$Q$10)/4</f>
        <v>-3.0549999999999997</v>
      </c>
    </row>
    <row r="13" spans="1:17" s="3" customFormat="1" ht="135" customHeight="1">
      <c r="A13" s="34">
        <v>2</v>
      </c>
      <c r="B13" s="32">
        <v>106</v>
      </c>
      <c r="C13" s="141" t="s">
        <v>680</v>
      </c>
      <c r="D13" s="34">
        <v>1971</v>
      </c>
      <c r="E13" s="34" t="s">
        <v>250</v>
      </c>
      <c r="F13" s="141" t="s">
        <v>971</v>
      </c>
      <c r="G13" s="74" t="s">
        <v>972</v>
      </c>
      <c r="H13" s="136" t="s">
        <v>970</v>
      </c>
      <c r="I13" s="136" t="s">
        <v>6</v>
      </c>
      <c r="J13" s="39">
        <v>0</v>
      </c>
      <c r="K13" s="40">
        <v>42.97</v>
      </c>
      <c r="L13" s="41">
        <v>0</v>
      </c>
      <c r="M13" s="40">
        <v>27.56</v>
      </c>
      <c r="N13" s="41"/>
      <c r="O13" s="47"/>
      <c r="P13" s="42">
        <f t="shared" si="0"/>
        <v>-1.7575000000000003</v>
      </c>
      <c r="Q13" s="43">
        <f t="shared" si="1"/>
        <v>-2.6100000000000003</v>
      </c>
    </row>
    <row r="14" spans="1:17" s="3" customFormat="1" ht="135" customHeight="1">
      <c r="A14" s="34">
        <v>3</v>
      </c>
      <c r="B14" s="32">
        <v>24</v>
      </c>
      <c r="C14" s="141" t="s">
        <v>202</v>
      </c>
      <c r="D14" s="34">
        <v>1989</v>
      </c>
      <c r="E14" s="34" t="s">
        <v>250</v>
      </c>
      <c r="F14" s="141" t="s">
        <v>251</v>
      </c>
      <c r="G14" s="74"/>
      <c r="H14" s="136" t="s">
        <v>201</v>
      </c>
      <c r="I14" s="136" t="s">
        <v>252</v>
      </c>
      <c r="J14" s="39">
        <v>0</v>
      </c>
      <c r="K14" s="40">
        <v>46.56</v>
      </c>
      <c r="L14" s="41">
        <v>0</v>
      </c>
      <c r="M14" s="40">
        <v>29.46</v>
      </c>
      <c r="N14" s="41"/>
      <c r="O14" s="47"/>
      <c r="P14" s="42">
        <f t="shared" si="0"/>
        <v>-0.8599999999999994</v>
      </c>
      <c r="Q14" s="43">
        <f t="shared" si="1"/>
        <v>-2.135</v>
      </c>
    </row>
    <row r="15" spans="1:17" s="3" customFormat="1" ht="135" customHeight="1">
      <c r="A15" s="34">
        <v>4</v>
      </c>
      <c r="B15" s="32">
        <v>79</v>
      </c>
      <c r="C15" s="141" t="s">
        <v>277</v>
      </c>
      <c r="D15" s="34">
        <v>2001</v>
      </c>
      <c r="E15" s="34" t="s">
        <v>181</v>
      </c>
      <c r="F15" s="141" t="s">
        <v>278</v>
      </c>
      <c r="G15" s="74" t="s">
        <v>279</v>
      </c>
      <c r="H15" s="136" t="s">
        <v>226</v>
      </c>
      <c r="I15" s="136" t="s">
        <v>227</v>
      </c>
      <c r="J15" s="39">
        <v>0</v>
      </c>
      <c r="K15" s="40">
        <v>45.96</v>
      </c>
      <c r="L15" s="41">
        <v>0</v>
      </c>
      <c r="M15" s="40">
        <v>29.68</v>
      </c>
      <c r="N15" s="41"/>
      <c r="O15" s="47"/>
      <c r="P15" s="42">
        <f t="shared" si="0"/>
        <v>-1.0099999999999998</v>
      </c>
      <c r="Q15" s="43">
        <f t="shared" si="1"/>
        <v>-2.08</v>
      </c>
    </row>
    <row r="16" spans="1:17" s="3" customFormat="1" ht="135" customHeight="1">
      <c r="A16" s="34">
        <v>5</v>
      </c>
      <c r="B16" s="32">
        <v>73</v>
      </c>
      <c r="C16" s="141" t="s">
        <v>678</v>
      </c>
      <c r="D16" s="34"/>
      <c r="E16" s="34" t="s">
        <v>211</v>
      </c>
      <c r="F16" s="141" t="s">
        <v>973</v>
      </c>
      <c r="G16" s="74" t="s">
        <v>963</v>
      </c>
      <c r="H16" s="136" t="s">
        <v>226</v>
      </c>
      <c r="I16" s="136" t="s">
        <v>227</v>
      </c>
      <c r="J16" s="39">
        <v>0</v>
      </c>
      <c r="K16" s="40">
        <v>42.88</v>
      </c>
      <c r="L16" s="41">
        <v>0</v>
      </c>
      <c r="M16" s="40">
        <v>29.75</v>
      </c>
      <c r="N16" s="41"/>
      <c r="O16" s="47"/>
      <c r="P16" s="42">
        <f t="shared" si="0"/>
        <v>-1.7799999999999994</v>
      </c>
      <c r="Q16" s="43">
        <f t="shared" si="1"/>
        <v>-2.0625</v>
      </c>
    </row>
    <row r="17" spans="1:17" s="3" customFormat="1" ht="135" customHeight="1">
      <c r="A17" s="34">
        <v>6</v>
      </c>
      <c r="B17" s="32">
        <v>8</v>
      </c>
      <c r="C17" s="141" t="s">
        <v>176</v>
      </c>
      <c r="D17" s="34">
        <v>1982</v>
      </c>
      <c r="E17" s="34"/>
      <c r="F17" s="141" t="s">
        <v>379</v>
      </c>
      <c r="G17" s="74" t="s">
        <v>380</v>
      </c>
      <c r="H17" s="136" t="s">
        <v>175</v>
      </c>
      <c r="I17" s="136" t="s">
        <v>245</v>
      </c>
      <c r="J17" s="39">
        <v>0</v>
      </c>
      <c r="K17" s="40">
        <v>44.32</v>
      </c>
      <c r="L17" s="41">
        <v>0</v>
      </c>
      <c r="M17" s="40">
        <v>29.76</v>
      </c>
      <c r="N17" s="41"/>
      <c r="O17" s="47"/>
      <c r="P17" s="42">
        <f t="shared" si="0"/>
        <v>-1.42</v>
      </c>
      <c r="Q17" s="43">
        <f t="shared" si="1"/>
        <v>-2.0599999999999996</v>
      </c>
    </row>
    <row r="18" spans="1:17" s="3" customFormat="1" ht="135" customHeight="1">
      <c r="A18" s="34">
        <v>7</v>
      </c>
      <c r="B18" s="32">
        <v>30</v>
      </c>
      <c r="C18" s="141" t="s">
        <v>349</v>
      </c>
      <c r="D18" s="34">
        <v>1970</v>
      </c>
      <c r="E18" s="34" t="s">
        <v>237</v>
      </c>
      <c r="F18" s="141" t="s">
        <v>350</v>
      </c>
      <c r="G18" s="74"/>
      <c r="H18" s="136" t="s">
        <v>201</v>
      </c>
      <c r="I18" s="136" t="s">
        <v>6</v>
      </c>
      <c r="J18" s="39">
        <v>0</v>
      </c>
      <c r="K18" s="40">
        <v>49.5</v>
      </c>
      <c r="L18" s="41">
        <v>0</v>
      </c>
      <c r="M18" s="40">
        <v>30.2</v>
      </c>
      <c r="N18" s="41"/>
      <c r="O18" s="47"/>
      <c r="P18" s="42">
        <f t="shared" si="0"/>
        <v>-0.125</v>
      </c>
      <c r="Q18" s="43">
        <f t="shared" si="1"/>
        <v>-1.9500000000000002</v>
      </c>
    </row>
    <row r="19" spans="1:17" s="3" customFormat="1" ht="135" customHeight="1">
      <c r="A19" s="34">
        <v>8</v>
      </c>
      <c r="B19" s="32">
        <v>46</v>
      </c>
      <c r="C19" s="141" t="s">
        <v>266</v>
      </c>
      <c r="D19" s="34">
        <v>1980</v>
      </c>
      <c r="E19" s="34" t="s">
        <v>250</v>
      </c>
      <c r="F19" s="141" t="s">
        <v>267</v>
      </c>
      <c r="G19" s="74" t="s">
        <v>268</v>
      </c>
      <c r="H19" s="136" t="s">
        <v>269</v>
      </c>
      <c r="I19" s="136" t="s">
        <v>219</v>
      </c>
      <c r="J19" s="39">
        <v>0</v>
      </c>
      <c r="K19" s="40">
        <v>45.31</v>
      </c>
      <c r="L19" s="41">
        <v>0</v>
      </c>
      <c r="M19" s="40">
        <v>31.02</v>
      </c>
      <c r="N19" s="41"/>
      <c r="O19" s="47"/>
      <c r="P19" s="42">
        <f t="shared" si="0"/>
        <v>-1.1724999999999994</v>
      </c>
      <c r="Q19" s="43">
        <f t="shared" si="1"/>
        <v>-1.745</v>
      </c>
    </row>
    <row r="20" spans="1:17" s="3" customFormat="1" ht="135" customHeight="1">
      <c r="A20" s="34">
        <v>9</v>
      </c>
      <c r="B20" s="32">
        <v>84</v>
      </c>
      <c r="C20" s="141" t="s">
        <v>280</v>
      </c>
      <c r="D20" s="34">
        <v>1983</v>
      </c>
      <c r="E20" s="34" t="s">
        <v>250</v>
      </c>
      <c r="F20" s="141" t="s">
        <v>281</v>
      </c>
      <c r="G20" s="74" t="s">
        <v>282</v>
      </c>
      <c r="H20" s="136" t="s">
        <v>283</v>
      </c>
      <c r="I20" s="136" t="s">
        <v>6</v>
      </c>
      <c r="J20" s="39">
        <v>0</v>
      </c>
      <c r="K20" s="40">
        <v>47.74</v>
      </c>
      <c r="L20" s="41">
        <v>0</v>
      </c>
      <c r="M20" s="40">
        <v>31.91</v>
      </c>
      <c r="N20" s="41"/>
      <c r="O20" s="47"/>
      <c r="P20" s="42">
        <f t="shared" si="0"/>
        <v>-0.5649999999999995</v>
      </c>
      <c r="Q20" s="43">
        <f t="shared" si="1"/>
        <v>-1.5225</v>
      </c>
    </row>
    <row r="21" spans="1:17" s="3" customFormat="1" ht="135" customHeight="1">
      <c r="A21" s="34">
        <v>10</v>
      </c>
      <c r="B21" s="32">
        <v>54</v>
      </c>
      <c r="C21" s="141" t="s">
        <v>270</v>
      </c>
      <c r="D21" s="34">
        <v>1995</v>
      </c>
      <c r="E21" s="34" t="s">
        <v>181</v>
      </c>
      <c r="F21" s="141" t="s">
        <v>353</v>
      </c>
      <c r="G21" s="74" t="s">
        <v>354</v>
      </c>
      <c r="H21" s="46" t="s">
        <v>273</v>
      </c>
      <c r="I21" s="136" t="s">
        <v>274</v>
      </c>
      <c r="J21" s="39">
        <v>0</v>
      </c>
      <c r="K21" s="40">
        <v>45.57</v>
      </c>
      <c r="L21" s="41">
        <v>0</v>
      </c>
      <c r="M21" s="40">
        <v>31.97</v>
      </c>
      <c r="N21" s="41"/>
      <c r="O21" s="47"/>
      <c r="P21" s="42">
        <f t="shared" si="0"/>
        <v>-1.1075</v>
      </c>
      <c r="Q21" s="43">
        <f t="shared" si="1"/>
        <v>-1.5075000000000003</v>
      </c>
    </row>
    <row r="22" spans="1:17" s="3" customFormat="1" ht="135" customHeight="1">
      <c r="A22" s="34">
        <v>11</v>
      </c>
      <c r="B22" s="32">
        <v>7</v>
      </c>
      <c r="C22" s="141" t="s">
        <v>176</v>
      </c>
      <c r="D22" s="34">
        <v>1982</v>
      </c>
      <c r="E22" s="34"/>
      <c r="F22" s="141" t="s">
        <v>377</v>
      </c>
      <c r="G22" s="74" t="s">
        <v>378</v>
      </c>
      <c r="H22" s="136" t="s">
        <v>175</v>
      </c>
      <c r="I22" s="136" t="s">
        <v>245</v>
      </c>
      <c r="J22" s="39">
        <v>0</v>
      </c>
      <c r="K22" s="40">
        <v>49.15</v>
      </c>
      <c r="L22" s="41">
        <v>0</v>
      </c>
      <c r="M22" s="40">
        <v>33.37</v>
      </c>
      <c r="N22" s="41"/>
      <c r="O22" s="47"/>
      <c r="P22" s="42">
        <f t="shared" si="0"/>
        <v>-0.21250000000000036</v>
      </c>
      <c r="Q22" s="43">
        <f t="shared" si="1"/>
        <v>-1.1575000000000006</v>
      </c>
    </row>
    <row r="23" spans="1:17" s="3" customFormat="1" ht="135" customHeight="1">
      <c r="A23" s="34">
        <v>12</v>
      </c>
      <c r="B23" s="32">
        <v>59</v>
      </c>
      <c r="C23" s="141" t="s">
        <v>343</v>
      </c>
      <c r="D23" s="34">
        <v>1992</v>
      </c>
      <c r="E23" s="34" t="s">
        <v>237</v>
      </c>
      <c r="F23" s="141" t="s">
        <v>439</v>
      </c>
      <c r="G23" s="74" t="s">
        <v>679</v>
      </c>
      <c r="H23" s="136" t="s">
        <v>342</v>
      </c>
      <c r="I23" s="136" t="s">
        <v>399</v>
      </c>
      <c r="J23" s="39">
        <v>0</v>
      </c>
      <c r="K23" s="40">
        <v>47.37</v>
      </c>
      <c r="L23" s="41">
        <v>0</v>
      </c>
      <c r="M23" s="40">
        <v>33.58</v>
      </c>
      <c r="N23" s="41"/>
      <c r="O23" s="47"/>
      <c r="P23" s="42">
        <f t="shared" si="0"/>
        <v>-0.6575000000000006</v>
      </c>
      <c r="Q23" s="43">
        <f t="shared" si="1"/>
        <v>-1.1050000000000004</v>
      </c>
    </row>
    <row r="24" spans="1:17" s="3" customFormat="1" ht="135" customHeight="1">
      <c r="A24" s="34">
        <v>13</v>
      </c>
      <c r="B24" s="32">
        <v>124</v>
      </c>
      <c r="C24" s="141" t="s">
        <v>366</v>
      </c>
      <c r="D24" s="34">
        <v>1988</v>
      </c>
      <c r="E24" s="34" t="s">
        <v>237</v>
      </c>
      <c r="F24" s="141" t="s">
        <v>367</v>
      </c>
      <c r="G24" s="74" t="s">
        <v>368</v>
      </c>
      <c r="H24" s="136" t="s">
        <v>369</v>
      </c>
      <c r="I24" s="136" t="s">
        <v>6</v>
      </c>
      <c r="J24" s="39">
        <v>0</v>
      </c>
      <c r="K24" s="40">
        <v>44.48</v>
      </c>
      <c r="L24" s="41">
        <v>4</v>
      </c>
      <c r="M24" s="40">
        <v>29.12</v>
      </c>
      <c r="N24" s="41"/>
      <c r="O24" s="47"/>
      <c r="P24" s="42">
        <f t="shared" si="0"/>
        <v>-1.3800000000000008</v>
      </c>
      <c r="Q24" s="43">
        <f t="shared" si="1"/>
        <v>-2.2199999999999998</v>
      </c>
    </row>
    <row r="25" spans="1:17" s="3" customFormat="1" ht="135" customHeight="1">
      <c r="A25" s="34">
        <v>14</v>
      </c>
      <c r="B25" s="32">
        <v>163</v>
      </c>
      <c r="C25" s="141" t="s">
        <v>675</v>
      </c>
      <c r="D25" s="34">
        <v>2001</v>
      </c>
      <c r="E25" s="34"/>
      <c r="F25" s="141" t="s">
        <v>685</v>
      </c>
      <c r="G25" s="74"/>
      <c r="H25" s="136" t="s">
        <v>629</v>
      </c>
      <c r="I25" s="136" t="s">
        <v>630</v>
      </c>
      <c r="J25" s="39">
        <v>0</v>
      </c>
      <c r="K25" s="40">
        <v>48.53</v>
      </c>
      <c r="L25" s="41">
        <v>4</v>
      </c>
      <c r="M25" s="40">
        <v>32.32</v>
      </c>
      <c r="N25" s="41"/>
      <c r="O25" s="47"/>
      <c r="P25" s="42">
        <f t="shared" si="0"/>
        <v>-0.3674999999999997</v>
      </c>
      <c r="Q25" s="43">
        <f t="shared" si="1"/>
        <v>-1.42</v>
      </c>
    </row>
    <row r="26" spans="1:17" s="3" customFormat="1" ht="135" customHeight="1">
      <c r="A26" s="34">
        <v>15</v>
      </c>
      <c r="B26" s="32">
        <v>162</v>
      </c>
      <c r="C26" s="141" t="s">
        <v>675</v>
      </c>
      <c r="D26" s="34">
        <v>2001</v>
      </c>
      <c r="E26" s="34"/>
      <c r="F26" s="141" t="s">
        <v>676</v>
      </c>
      <c r="G26" s="74"/>
      <c r="H26" s="136" t="s">
        <v>629</v>
      </c>
      <c r="I26" s="136" t="s">
        <v>630</v>
      </c>
      <c r="J26" s="39">
        <v>0</v>
      </c>
      <c r="K26" s="40">
        <v>46.67</v>
      </c>
      <c r="L26" s="41">
        <v>4</v>
      </c>
      <c r="M26" s="40">
        <v>32.72</v>
      </c>
      <c r="N26" s="41"/>
      <c r="O26" s="47"/>
      <c r="P26" s="42">
        <f t="shared" si="0"/>
        <v>-0.8324999999999996</v>
      </c>
      <c r="Q26" s="43">
        <f t="shared" si="1"/>
        <v>-1.3200000000000003</v>
      </c>
    </row>
    <row r="27" spans="1:17" s="3" customFormat="1" ht="135" customHeight="1">
      <c r="A27" s="34">
        <v>16</v>
      </c>
      <c r="B27" s="32">
        <v>82</v>
      </c>
      <c r="C27" s="141" t="s">
        <v>359</v>
      </c>
      <c r="D27" s="34">
        <v>1968</v>
      </c>
      <c r="E27" s="34" t="s">
        <v>250</v>
      </c>
      <c r="F27" s="141" t="s">
        <v>360</v>
      </c>
      <c r="G27" s="74" t="s">
        <v>677</v>
      </c>
      <c r="H27" s="136" t="s">
        <v>187</v>
      </c>
      <c r="I27" s="136" t="s">
        <v>188</v>
      </c>
      <c r="J27" s="39">
        <v>1</v>
      </c>
      <c r="K27" s="40">
        <v>51.56</v>
      </c>
      <c r="L27" s="41"/>
      <c r="M27" s="40"/>
      <c r="N27" s="41"/>
      <c r="O27" s="47"/>
      <c r="P27" s="42">
        <f t="shared" si="0"/>
        <v>0.39000000000000057</v>
      </c>
      <c r="Q27" s="43">
        <f t="shared" si="1"/>
        <v>-9.5</v>
      </c>
    </row>
    <row r="28" spans="1:17" s="3" customFormat="1" ht="135" customHeight="1">
      <c r="A28" s="34">
        <v>17</v>
      </c>
      <c r="B28" s="32">
        <v>70</v>
      </c>
      <c r="C28" s="141" t="s">
        <v>223</v>
      </c>
      <c r="D28" s="34"/>
      <c r="E28" s="34"/>
      <c r="F28" s="141" t="s">
        <v>356</v>
      </c>
      <c r="G28" s="74" t="s">
        <v>357</v>
      </c>
      <c r="H28" s="136" t="s">
        <v>372</v>
      </c>
      <c r="I28" s="136" t="s">
        <v>688</v>
      </c>
      <c r="J28" s="39">
        <v>1</v>
      </c>
      <c r="K28" s="40">
        <v>52.12</v>
      </c>
      <c r="L28" s="41"/>
      <c r="M28" s="40"/>
      <c r="N28" s="41"/>
      <c r="O28" s="47"/>
      <c r="P28" s="42">
        <f t="shared" si="0"/>
        <v>0.5299999999999994</v>
      </c>
      <c r="Q28" s="43">
        <f t="shared" si="1"/>
        <v>-9.5</v>
      </c>
    </row>
    <row r="29" spans="1:17" s="3" customFormat="1" ht="135" customHeight="1">
      <c r="A29" s="34">
        <v>18</v>
      </c>
      <c r="B29" s="32">
        <v>53</v>
      </c>
      <c r="C29" s="141" t="s">
        <v>270</v>
      </c>
      <c r="D29" s="34">
        <v>1995</v>
      </c>
      <c r="E29" s="34" t="s">
        <v>181</v>
      </c>
      <c r="F29" s="141" t="s">
        <v>271</v>
      </c>
      <c r="G29" s="74" t="s">
        <v>272</v>
      </c>
      <c r="H29" s="46" t="s">
        <v>273</v>
      </c>
      <c r="I29" s="136" t="s">
        <v>274</v>
      </c>
      <c r="J29" s="39">
        <v>4</v>
      </c>
      <c r="K29" s="40">
        <v>45.95</v>
      </c>
      <c r="L29" s="41"/>
      <c r="M29" s="40"/>
      <c r="N29" s="41"/>
      <c r="O29" s="47"/>
      <c r="P29" s="42">
        <f t="shared" si="0"/>
        <v>-1.0124999999999993</v>
      </c>
      <c r="Q29" s="43">
        <f t="shared" si="1"/>
        <v>-9.5</v>
      </c>
    </row>
    <row r="30" spans="1:17" s="3" customFormat="1" ht="135" customHeight="1">
      <c r="A30" s="34">
        <v>19</v>
      </c>
      <c r="B30" s="32">
        <v>161</v>
      </c>
      <c r="C30" s="141" t="s">
        <v>683</v>
      </c>
      <c r="D30" s="34">
        <v>1999</v>
      </c>
      <c r="E30" s="34" t="s">
        <v>211</v>
      </c>
      <c r="F30" s="141" t="s">
        <v>684</v>
      </c>
      <c r="G30" s="74"/>
      <c r="H30" s="136" t="s">
        <v>629</v>
      </c>
      <c r="I30" s="136" t="s">
        <v>630</v>
      </c>
      <c r="J30" s="39">
        <v>4</v>
      </c>
      <c r="K30" s="40">
        <v>46.64</v>
      </c>
      <c r="L30" s="41"/>
      <c r="M30" s="40"/>
      <c r="N30" s="41"/>
      <c r="O30" s="47"/>
      <c r="P30" s="42">
        <f t="shared" si="0"/>
        <v>-0.8399999999999999</v>
      </c>
      <c r="Q30" s="43">
        <f t="shared" si="1"/>
        <v>-9.5</v>
      </c>
    </row>
    <row r="31" spans="1:17" s="3" customFormat="1" ht="135" customHeight="1">
      <c r="A31" s="34">
        <v>20</v>
      </c>
      <c r="B31" s="32">
        <v>99</v>
      </c>
      <c r="C31" s="141" t="s">
        <v>361</v>
      </c>
      <c r="D31" s="34">
        <v>1968</v>
      </c>
      <c r="E31" s="34" t="s">
        <v>362</v>
      </c>
      <c r="F31" s="141" t="s">
        <v>363</v>
      </c>
      <c r="G31" s="74"/>
      <c r="H31" s="136" t="s">
        <v>364</v>
      </c>
      <c r="I31" s="136" t="s">
        <v>365</v>
      </c>
      <c r="J31" s="39">
        <v>12</v>
      </c>
      <c r="K31" s="40">
        <v>45.43</v>
      </c>
      <c r="L31" s="41"/>
      <c r="M31" s="40"/>
      <c r="N31" s="41"/>
      <c r="O31" s="47"/>
      <c r="P31" s="42">
        <f t="shared" si="0"/>
        <v>-1.1425</v>
      </c>
      <c r="Q31" s="43">
        <f t="shared" si="1"/>
        <v>-9.5</v>
      </c>
    </row>
    <row r="32" spans="1:17" s="3" customFormat="1" ht="135" customHeight="1">
      <c r="A32" s="34">
        <v>21</v>
      </c>
      <c r="B32" s="32">
        <v>18</v>
      </c>
      <c r="C32" s="141" t="s">
        <v>455</v>
      </c>
      <c r="D32" s="34">
        <v>1985</v>
      </c>
      <c r="E32" s="34" t="s">
        <v>237</v>
      </c>
      <c r="F32" s="141" t="s">
        <v>453</v>
      </c>
      <c r="G32" s="74"/>
      <c r="H32" s="136" t="s">
        <v>434</v>
      </c>
      <c r="I32" s="136" t="s">
        <v>385</v>
      </c>
      <c r="J32" s="39">
        <v>16</v>
      </c>
      <c r="K32" s="40">
        <v>62.67</v>
      </c>
      <c r="L32" s="41"/>
      <c r="M32" s="40"/>
      <c r="N32" s="41"/>
      <c r="O32" s="47"/>
      <c r="P32" s="42">
        <f t="shared" si="0"/>
        <v>3.1675000000000004</v>
      </c>
      <c r="Q32" s="43">
        <f t="shared" si="1"/>
        <v>-9.5</v>
      </c>
    </row>
    <row r="33" spans="1:12" s="54" customFormat="1" ht="48.75" customHeight="1">
      <c r="A33" s="50"/>
      <c r="B33" s="50"/>
      <c r="C33" s="51" t="s">
        <v>77</v>
      </c>
      <c r="D33" s="52"/>
      <c r="E33" s="52"/>
      <c r="F33" s="52"/>
      <c r="G33" s="52"/>
      <c r="H33" s="53"/>
      <c r="I33" s="52"/>
      <c r="J33" s="51" t="s">
        <v>78</v>
      </c>
      <c r="K33" s="50"/>
      <c r="L33" s="50"/>
    </row>
    <row r="34" spans="1:12" s="54" customFormat="1" ht="48.75" customHeight="1">
      <c r="A34" s="50"/>
      <c r="B34" s="50"/>
      <c r="C34" s="51" t="s">
        <v>79</v>
      </c>
      <c r="D34" s="52"/>
      <c r="E34" s="55"/>
      <c r="F34" s="52"/>
      <c r="G34" s="52"/>
      <c r="H34" s="53"/>
      <c r="I34" s="52"/>
      <c r="J34" s="51" t="s">
        <v>80</v>
      </c>
      <c r="K34" s="50"/>
      <c r="L34" s="50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</sheetData>
  <sheetProtection/>
  <mergeCells count="27">
    <mergeCell ref="A1:O1"/>
    <mergeCell ref="A2:O2"/>
    <mergeCell ref="A3:O3"/>
    <mergeCell ref="A4:O4"/>
    <mergeCell ref="A5:O5"/>
    <mergeCell ref="A6:B6"/>
    <mergeCell ref="D6:F6"/>
    <mergeCell ref="G6:H6"/>
    <mergeCell ref="I6:O6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M8"/>
    <mergeCell ref="N8:N10"/>
    <mergeCell ref="O8:O10"/>
    <mergeCell ref="J9:K9"/>
    <mergeCell ref="L9:M9"/>
  </mergeCells>
  <printOptions/>
  <pageMargins left="0" right="0" top="0" bottom="0" header="0" footer="0"/>
  <pageSetup horizontalDpi="600" verticalDpi="600" orientation="portrait" paperSize="9" scale="2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S27"/>
  <sheetViews>
    <sheetView tabSelected="1" view="pageBreakPreview" zoomScale="34" zoomScaleSheetLayoutView="34" zoomScalePageLayoutView="0" workbookViewId="0" topLeftCell="A1">
      <selection activeCell="G16" sqref="G16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9.421875" style="48" customWidth="1"/>
    <col min="6" max="6" width="56.57421875" style="48" customWidth="1"/>
    <col min="7" max="7" width="48.7109375" style="48" customWidth="1"/>
    <col min="8" max="8" width="46.00390625" style="48" customWidth="1"/>
    <col min="9" max="9" width="48.00390625" style="48" customWidth="1"/>
    <col min="10" max="19" width="20.28125" style="48" customWidth="1"/>
    <col min="20" max="16384" width="9.140625" style="48" customWidth="1"/>
  </cols>
  <sheetData>
    <row r="1" spans="1:19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19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3"/>
      <c r="O2" s="313"/>
      <c r="P2" s="313"/>
      <c r="Q2" s="313"/>
      <c r="R2" s="314"/>
      <c r="S2" s="314"/>
    </row>
    <row r="3" spans="1:19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3"/>
      <c r="O3" s="313"/>
      <c r="P3" s="313"/>
      <c r="Q3" s="313"/>
      <c r="R3" s="314"/>
      <c r="S3" s="314"/>
    </row>
    <row r="4" spans="1:19" s="1" customFormat="1" ht="33" customHeight="1">
      <c r="A4" s="312" t="s">
        <v>127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3"/>
      <c r="O4" s="313"/>
      <c r="P4" s="313"/>
      <c r="Q4" s="313"/>
      <c r="R4" s="314"/>
      <c r="S4" s="314"/>
    </row>
    <row r="5" spans="1:19" s="1" customFormat="1" ht="36.75" customHeight="1" thickBo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3"/>
      <c r="O5" s="313"/>
      <c r="P5" s="313"/>
      <c r="Q5" s="313"/>
      <c r="R5" s="314"/>
      <c r="S5" s="314"/>
    </row>
    <row r="6" spans="1:19" s="1" customFormat="1" ht="36.75" customHeight="1">
      <c r="A6" s="377" t="s">
        <v>12</v>
      </c>
      <c r="B6" s="378"/>
      <c r="C6" s="150" t="s">
        <v>13</v>
      </c>
      <c r="D6" s="379" t="s">
        <v>15</v>
      </c>
      <c r="E6" s="379"/>
      <c r="F6" s="379"/>
      <c r="G6" s="380" t="s">
        <v>63</v>
      </c>
      <c r="H6" s="380"/>
      <c r="I6" s="379" t="s">
        <v>64</v>
      </c>
      <c r="J6" s="379"/>
      <c r="K6" s="379"/>
      <c r="L6" s="379"/>
      <c r="M6" s="379"/>
      <c r="N6" s="379"/>
      <c r="O6" s="379"/>
      <c r="P6" s="379"/>
      <c r="Q6" s="379"/>
      <c r="R6" s="379"/>
      <c r="S6" s="381"/>
    </row>
    <row r="7" spans="1:19" s="1" customFormat="1" ht="47.25" customHeight="1" thickBot="1">
      <c r="A7" s="382" t="s">
        <v>720</v>
      </c>
      <c r="B7" s="304"/>
      <c r="C7" s="56" t="s">
        <v>721</v>
      </c>
      <c r="D7" s="304"/>
      <c r="E7" s="304"/>
      <c r="F7" s="304"/>
      <c r="G7" s="305" t="s">
        <v>724</v>
      </c>
      <c r="H7" s="305"/>
      <c r="I7" s="305"/>
      <c r="J7" s="383"/>
      <c r="K7" s="383"/>
      <c r="L7" s="383"/>
      <c r="M7" s="383"/>
      <c r="N7" s="383"/>
      <c r="O7" s="383"/>
      <c r="P7" s="383"/>
      <c r="Q7" s="383"/>
      <c r="R7" s="305"/>
      <c r="S7" s="384"/>
    </row>
    <row r="8" spans="1:19" s="2" customFormat="1" ht="33" customHeight="1">
      <c r="A8" s="385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88" t="s">
        <v>67</v>
      </c>
      <c r="J8" s="391" t="s">
        <v>68</v>
      </c>
      <c r="K8" s="392"/>
      <c r="L8" s="392"/>
      <c r="M8" s="392"/>
      <c r="N8" s="392"/>
      <c r="O8" s="392"/>
      <c r="P8" s="392"/>
      <c r="Q8" s="393"/>
      <c r="R8" s="394"/>
      <c r="S8" s="397"/>
    </row>
    <row r="9" spans="1:19" s="2" customFormat="1" ht="33" customHeight="1">
      <c r="A9" s="386"/>
      <c r="B9" s="330"/>
      <c r="C9" s="330"/>
      <c r="D9" s="330"/>
      <c r="E9" s="330"/>
      <c r="F9" s="330"/>
      <c r="G9" s="320"/>
      <c r="H9" s="323"/>
      <c r="I9" s="389"/>
      <c r="J9" s="400">
        <v>115</v>
      </c>
      <c r="K9" s="332"/>
      <c r="L9" s="332">
        <v>120</v>
      </c>
      <c r="M9" s="332"/>
      <c r="N9" s="332">
        <v>120</v>
      </c>
      <c r="O9" s="332"/>
      <c r="P9" s="332">
        <v>125</v>
      </c>
      <c r="Q9" s="401"/>
      <c r="R9" s="395"/>
      <c r="S9" s="398"/>
    </row>
    <row r="10" spans="1:19" s="3" customFormat="1" ht="32.25" customHeight="1" thickBot="1">
      <c r="A10" s="387"/>
      <c r="B10" s="331"/>
      <c r="C10" s="331"/>
      <c r="D10" s="331"/>
      <c r="E10" s="331"/>
      <c r="F10" s="331"/>
      <c r="G10" s="321"/>
      <c r="H10" s="324"/>
      <c r="I10" s="390"/>
      <c r="J10" s="157" t="s">
        <v>722</v>
      </c>
      <c r="K10" s="158" t="s">
        <v>723</v>
      </c>
      <c r="L10" s="159" t="s">
        <v>722</v>
      </c>
      <c r="M10" s="158" t="s">
        <v>723</v>
      </c>
      <c r="N10" s="159" t="s">
        <v>722</v>
      </c>
      <c r="O10" s="158" t="s">
        <v>723</v>
      </c>
      <c r="P10" s="159" t="s">
        <v>722</v>
      </c>
      <c r="Q10" s="160" t="s">
        <v>723</v>
      </c>
      <c r="R10" s="396"/>
      <c r="S10" s="399"/>
    </row>
    <row r="11" spans="1:19" s="3" customFormat="1" ht="134.25" customHeight="1" hidden="1">
      <c r="A11" s="161"/>
      <c r="B11" s="100">
        <v>29</v>
      </c>
      <c r="C11" s="101" t="s">
        <v>74</v>
      </c>
      <c r="D11" s="102">
        <v>1984</v>
      </c>
      <c r="E11" s="103"/>
      <c r="F11" s="101" t="s">
        <v>75</v>
      </c>
      <c r="G11" s="104"/>
      <c r="H11" s="105" t="s">
        <v>76</v>
      </c>
      <c r="I11" s="162" t="s">
        <v>6</v>
      </c>
      <c r="J11" s="163"/>
      <c r="K11" s="164"/>
      <c r="L11" s="164"/>
      <c r="M11" s="164"/>
      <c r="N11" s="164"/>
      <c r="O11" s="164"/>
      <c r="P11" s="165"/>
      <c r="Q11" s="166"/>
      <c r="R11" s="167"/>
      <c r="S11" s="168"/>
    </row>
    <row r="12" spans="1:19" s="3" customFormat="1" ht="115.5" customHeight="1">
      <c r="A12" s="176">
        <v>1</v>
      </c>
      <c r="B12" s="32">
        <v>55</v>
      </c>
      <c r="C12" s="141" t="s">
        <v>219</v>
      </c>
      <c r="D12" s="34">
        <v>1958</v>
      </c>
      <c r="E12" s="34" t="s">
        <v>355</v>
      </c>
      <c r="F12" s="44" t="s">
        <v>437</v>
      </c>
      <c r="G12" s="75" t="s">
        <v>977</v>
      </c>
      <c r="H12" s="136" t="s">
        <v>218</v>
      </c>
      <c r="I12" s="145" t="s">
        <v>397</v>
      </c>
      <c r="J12" s="146">
        <v>0</v>
      </c>
      <c r="K12" s="40">
        <v>26.25</v>
      </c>
      <c r="L12" s="39">
        <v>0</v>
      </c>
      <c r="M12" s="40">
        <v>23.9</v>
      </c>
      <c r="N12" s="39">
        <v>0</v>
      </c>
      <c r="O12" s="40">
        <v>21.99</v>
      </c>
      <c r="P12" s="41">
        <v>0</v>
      </c>
      <c r="Q12" s="147">
        <v>23.25</v>
      </c>
      <c r="R12" s="138"/>
      <c r="S12" s="124"/>
    </row>
    <row r="13" spans="1:19" s="3" customFormat="1" ht="115.5" customHeight="1">
      <c r="A13" s="176">
        <v>2</v>
      </c>
      <c r="B13" s="32">
        <v>16</v>
      </c>
      <c r="C13" s="141" t="s">
        <v>385</v>
      </c>
      <c r="D13" s="34">
        <v>1992</v>
      </c>
      <c r="E13" s="34" t="s">
        <v>250</v>
      </c>
      <c r="F13" s="44" t="s">
        <v>940</v>
      </c>
      <c r="G13" s="75" t="s">
        <v>811</v>
      </c>
      <c r="H13" s="136" t="s">
        <v>384</v>
      </c>
      <c r="I13" s="145" t="s">
        <v>433</v>
      </c>
      <c r="J13" s="146">
        <v>0</v>
      </c>
      <c r="K13" s="40">
        <v>23.75</v>
      </c>
      <c r="L13" s="39">
        <v>1</v>
      </c>
      <c r="M13" s="40">
        <v>23.21</v>
      </c>
      <c r="N13" s="39">
        <v>0</v>
      </c>
      <c r="O13" s="40">
        <v>26.34</v>
      </c>
      <c r="P13" s="41">
        <v>1</v>
      </c>
      <c r="Q13" s="147">
        <v>23.59</v>
      </c>
      <c r="R13" s="138"/>
      <c r="S13" s="124"/>
    </row>
    <row r="14" spans="1:19" s="3" customFormat="1" ht="115.5" customHeight="1">
      <c r="A14" s="178">
        <v>3</v>
      </c>
      <c r="B14" s="107">
        <v>143</v>
      </c>
      <c r="C14" s="169" t="s">
        <v>412</v>
      </c>
      <c r="D14" s="106">
        <v>2000</v>
      </c>
      <c r="E14" s="106" t="s">
        <v>250</v>
      </c>
      <c r="F14" s="44" t="s">
        <v>957</v>
      </c>
      <c r="G14" s="75" t="s">
        <v>958</v>
      </c>
      <c r="H14" s="170" t="s">
        <v>413</v>
      </c>
      <c r="I14" s="171" t="s">
        <v>414</v>
      </c>
      <c r="J14" s="179">
        <v>0</v>
      </c>
      <c r="K14" s="180">
        <v>26.18</v>
      </c>
      <c r="L14" s="181">
        <v>0</v>
      </c>
      <c r="M14" s="180">
        <v>22.41</v>
      </c>
      <c r="N14" s="181">
        <v>2</v>
      </c>
      <c r="O14" s="180">
        <v>21.12</v>
      </c>
      <c r="P14" s="182"/>
      <c r="Q14" s="183"/>
      <c r="R14" s="184"/>
      <c r="S14" s="185"/>
    </row>
    <row r="15" spans="1:19" s="3" customFormat="1" ht="115.5" customHeight="1">
      <c r="A15" s="177">
        <v>4</v>
      </c>
      <c r="B15" s="32">
        <v>98</v>
      </c>
      <c r="C15" s="141" t="s">
        <v>361</v>
      </c>
      <c r="D15" s="34">
        <v>1968</v>
      </c>
      <c r="E15" s="34" t="s">
        <v>250</v>
      </c>
      <c r="F15" s="141" t="s">
        <v>467</v>
      </c>
      <c r="G15" s="74" t="s">
        <v>468</v>
      </c>
      <c r="H15" s="136" t="s">
        <v>364</v>
      </c>
      <c r="I15" s="145" t="s">
        <v>365</v>
      </c>
      <c r="J15" s="186">
        <v>0</v>
      </c>
      <c r="K15" s="187">
        <v>30.03</v>
      </c>
      <c r="L15" s="188">
        <v>0</v>
      </c>
      <c r="M15" s="187">
        <v>23.97</v>
      </c>
      <c r="N15" s="188">
        <v>2</v>
      </c>
      <c r="O15" s="187">
        <v>33.75</v>
      </c>
      <c r="P15" s="189"/>
      <c r="Q15" s="190"/>
      <c r="R15" s="191"/>
      <c r="S15" s="192"/>
    </row>
    <row r="16" spans="1:19" s="3" customFormat="1" ht="115.5" customHeight="1">
      <c r="A16" s="194">
        <v>5</v>
      </c>
      <c r="B16" s="32">
        <v>130</v>
      </c>
      <c r="C16" s="141" t="s">
        <v>202</v>
      </c>
      <c r="D16" s="34"/>
      <c r="E16" s="34" t="s">
        <v>250</v>
      </c>
      <c r="F16" s="141" t="s">
        <v>469</v>
      </c>
      <c r="G16" s="74" t="s">
        <v>809</v>
      </c>
      <c r="H16" s="136" t="s">
        <v>201</v>
      </c>
      <c r="I16" s="145" t="s">
        <v>252</v>
      </c>
      <c r="J16" s="186">
        <v>0</v>
      </c>
      <c r="K16" s="187">
        <v>24.94</v>
      </c>
      <c r="L16" s="188">
        <v>1</v>
      </c>
      <c r="M16" s="187">
        <v>23.56</v>
      </c>
      <c r="N16" s="187"/>
      <c r="O16" s="187"/>
      <c r="P16" s="189"/>
      <c r="Q16" s="190"/>
      <c r="R16" s="191"/>
      <c r="S16" s="192"/>
    </row>
    <row r="17" spans="1:19" s="3" customFormat="1" ht="115.5" customHeight="1">
      <c r="A17" s="177"/>
      <c r="B17" s="32">
        <v>104</v>
      </c>
      <c r="C17" s="141" t="s">
        <v>405</v>
      </c>
      <c r="D17" s="34">
        <v>1995</v>
      </c>
      <c r="E17" s="34" t="s">
        <v>220</v>
      </c>
      <c r="F17" s="141" t="s">
        <v>406</v>
      </c>
      <c r="G17" s="74"/>
      <c r="H17" s="136" t="s">
        <v>404</v>
      </c>
      <c r="I17" s="145" t="s">
        <v>365</v>
      </c>
      <c r="J17" s="186">
        <v>0</v>
      </c>
      <c r="K17" s="187">
        <v>27.4</v>
      </c>
      <c r="L17" s="188">
        <v>1</v>
      </c>
      <c r="M17" s="187">
        <v>25.37</v>
      </c>
      <c r="N17" s="187"/>
      <c r="O17" s="187"/>
      <c r="P17" s="189"/>
      <c r="Q17" s="190"/>
      <c r="R17" s="191"/>
      <c r="S17" s="192"/>
    </row>
    <row r="18" spans="1:19" s="3" customFormat="1" ht="115.5" customHeight="1">
      <c r="A18" s="177"/>
      <c r="B18" s="32">
        <v>21</v>
      </c>
      <c r="C18" s="141" t="s">
        <v>246</v>
      </c>
      <c r="D18" s="34">
        <v>1990</v>
      </c>
      <c r="E18" s="34" t="s">
        <v>237</v>
      </c>
      <c r="F18" s="141" t="s">
        <v>435</v>
      </c>
      <c r="G18" s="74" t="s">
        <v>436</v>
      </c>
      <c r="H18" s="136" t="s">
        <v>249</v>
      </c>
      <c r="I18" s="145" t="s">
        <v>6</v>
      </c>
      <c r="J18" s="186">
        <v>0</v>
      </c>
      <c r="K18" s="193">
        <v>22.58</v>
      </c>
      <c r="L18" s="189">
        <v>2</v>
      </c>
      <c r="M18" s="187">
        <v>20.71</v>
      </c>
      <c r="N18" s="187"/>
      <c r="O18" s="187"/>
      <c r="P18" s="189"/>
      <c r="Q18" s="190"/>
      <c r="R18" s="191"/>
      <c r="S18" s="192"/>
    </row>
    <row r="19" spans="1:19" s="3" customFormat="1" ht="115.5" customHeight="1">
      <c r="A19" s="194"/>
      <c r="B19" s="32">
        <v>27</v>
      </c>
      <c r="C19" s="141" t="s">
        <v>349</v>
      </c>
      <c r="D19" s="34">
        <v>1970</v>
      </c>
      <c r="E19" s="34" t="s">
        <v>237</v>
      </c>
      <c r="F19" s="141" t="s">
        <v>540</v>
      </c>
      <c r="G19" s="74" t="s">
        <v>520</v>
      </c>
      <c r="H19" s="136" t="s">
        <v>201</v>
      </c>
      <c r="I19" s="145" t="s">
        <v>6</v>
      </c>
      <c r="J19" s="186">
        <v>0</v>
      </c>
      <c r="K19" s="187">
        <v>22.62</v>
      </c>
      <c r="L19" s="188">
        <v>2</v>
      </c>
      <c r="M19" s="187">
        <v>30.75</v>
      </c>
      <c r="N19" s="187"/>
      <c r="O19" s="187"/>
      <c r="P19" s="189"/>
      <c r="Q19" s="190"/>
      <c r="R19" s="191"/>
      <c r="S19" s="192"/>
    </row>
    <row r="20" spans="1:19" s="3" customFormat="1" ht="115.5" customHeight="1">
      <c r="A20" s="144"/>
      <c r="B20" s="107">
        <v>103</v>
      </c>
      <c r="C20" s="169" t="s">
        <v>402</v>
      </c>
      <c r="D20" s="106">
        <v>1995</v>
      </c>
      <c r="E20" s="106" t="s">
        <v>220</v>
      </c>
      <c r="F20" s="141" t="s">
        <v>403</v>
      </c>
      <c r="G20" s="74" t="s">
        <v>902</v>
      </c>
      <c r="H20" s="170" t="s">
        <v>404</v>
      </c>
      <c r="I20" s="171" t="s">
        <v>365</v>
      </c>
      <c r="J20" s="155">
        <v>0</v>
      </c>
      <c r="K20" s="111">
        <v>31.4</v>
      </c>
      <c r="L20" s="111"/>
      <c r="M20" s="111"/>
      <c r="N20" s="111"/>
      <c r="O20" s="111"/>
      <c r="P20" s="112"/>
      <c r="Q20" s="156"/>
      <c r="R20" s="172"/>
      <c r="S20" s="173"/>
    </row>
    <row r="21" spans="1:19" s="3" customFormat="1" ht="115.5" customHeight="1">
      <c r="A21" s="34"/>
      <c r="B21" s="32">
        <v>101</v>
      </c>
      <c r="C21" s="141" t="s">
        <v>446</v>
      </c>
      <c r="D21" s="34">
        <v>1979</v>
      </c>
      <c r="E21" s="34" t="s">
        <v>250</v>
      </c>
      <c r="F21" s="141" t="s">
        <v>452</v>
      </c>
      <c r="G21" s="74" t="s">
        <v>448</v>
      </c>
      <c r="H21" s="136" t="s">
        <v>404</v>
      </c>
      <c r="I21" s="145" t="s">
        <v>361</v>
      </c>
      <c r="J21" s="146">
        <v>0</v>
      </c>
      <c r="K21" s="40">
        <v>34.18</v>
      </c>
      <c r="L21" s="40"/>
      <c r="M21" s="40"/>
      <c r="N21" s="40"/>
      <c r="O21" s="40"/>
      <c r="P21" s="41"/>
      <c r="Q21" s="147"/>
      <c r="R21" s="138"/>
      <c r="S21" s="124"/>
    </row>
    <row r="22" spans="1:19" s="3" customFormat="1" ht="115.5" customHeight="1">
      <c r="A22" s="34"/>
      <c r="B22" s="32">
        <v>25</v>
      </c>
      <c r="C22" s="141" t="s">
        <v>349</v>
      </c>
      <c r="D22" s="34">
        <v>1970</v>
      </c>
      <c r="E22" s="34" t="s">
        <v>237</v>
      </c>
      <c r="F22" s="141" t="s">
        <v>538</v>
      </c>
      <c r="G22" s="74" t="s">
        <v>518</v>
      </c>
      <c r="H22" s="136" t="s">
        <v>201</v>
      </c>
      <c r="I22" s="145" t="s">
        <v>6</v>
      </c>
      <c r="J22" s="146">
        <v>1</v>
      </c>
      <c r="K22" s="40">
        <v>26.6</v>
      </c>
      <c r="L22" s="40"/>
      <c r="M22" s="40"/>
      <c r="N22" s="40"/>
      <c r="O22" s="40"/>
      <c r="P22" s="41"/>
      <c r="Q22" s="147"/>
      <c r="R22" s="138"/>
      <c r="S22" s="124"/>
    </row>
    <row r="23" spans="1:19" s="3" customFormat="1" ht="115.5" customHeight="1">
      <c r="A23" s="143"/>
      <c r="B23" s="32">
        <v>128</v>
      </c>
      <c r="C23" s="141" t="s">
        <v>370</v>
      </c>
      <c r="D23" s="34"/>
      <c r="E23" s="34" t="s">
        <v>211</v>
      </c>
      <c r="F23" s="141" t="s">
        <v>944</v>
      </c>
      <c r="G23" s="74" t="s">
        <v>943</v>
      </c>
      <c r="H23" s="136" t="s">
        <v>201</v>
      </c>
      <c r="I23" s="145" t="s">
        <v>202</v>
      </c>
      <c r="J23" s="146">
        <v>1</v>
      </c>
      <c r="K23" s="40">
        <v>47.06</v>
      </c>
      <c r="L23" s="40"/>
      <c r="M23" s="40"/>
      <c r="N23" s="40"/>
      <c r="O23" s="40"/>
      <c r="P23" s="41"/>
      <c r="Q23" s="147"/>
      <c r="R23" s="138"/>
      <c r="S23" s="124"/>
    </row>
    <row r="24" spans="1:19" s="3" customFormat="1" ht="115.5" customHeight="1">
      <c r="A24" s="34"/>
      <c r="B24" s="32">
        <v>63</v>
      </c>
      <c r="C24" s="141" t="s">
        <v>398</v>
      </c>
      <c r="D24" s="34">
        <v>2000</v>
      </c>
      <c r="E24" s="34"/>
      <c r="F24" s="141" t="s">
        <v>904</v>
      </c>
      <c r="G24" s="74" t="s">
        <v>903</v>
      </c>
      <c r="H24" s="136" t="s">
        <v>342</v>
      </c>
      <c r="I24" s="145" t="s">
        <v>399</v>
      </c>
      <c r="J24" s="146">
        <v>2</v>
      </c>
      <c r="K24" s="40">
        <v>27.44</v>
      </c>
      <c r="L24" s="40"/>
      <c r="M24" s="40"/>
      <c r="N24" s="40"/>
      <c r="O24" s="40"/>
      <c r="P24" s="41"/>
      <c r="Q24" s="147"/>
      <c r="R24" s="138"/>
      <c r="S24" s="124"/>
    </row>
    <row r="25" spans="1:19" s="3" customFormat="1" ht="115.5" customHeight="1" thickBot="1">
      <c r="A25" s="143"/>
      <c r="B25" s="126">
        <v>64</v>
      </c>
      <c r="C25" s="151" t="s">
        <v>398</v>
      </c>
      <c r="D25" s="127">
        <v>2000</v>
      </c>
      <c r="E25" s="127"/>
      <c r="F25" s="141" t="s">
        <v>901</v>
      </c>
      <c r="G25" s="74" t="s">
        <v>900</v>
      </c>
      <c r="H25" s="152" t="s">
        <v>342</v>
      </c>
      <c r="I25" s="153" t="s">
        <v>399</v>
      </c>
      <c r="J25" s="148">
        <v>2</v>
      </c>
      <c r="K25" s="131">
        <v>34</v>
      </c>
      <c r="L25" s="131"/>
      <c r="M25" s="131"/>
      <c r="N25" s="131"/>
      <c r="O25" s="131"/>
      <c r="P25" s="132"/>
      <c r="Q25" s="149"/>
      <c r="R25" s="154"/>
      <c r="S25" s="133"/>
    </row>
    <row r="26" spans="1:16" s="54" customFormat="1" ht="48.75" customHeight="1">
      <c r="A26" s="50"/>
      <c r="B26" s="50"/>
      <c r="C26" s="51" t="s">
        <v>77</v>
      </c>
      <c r="D26" s="52"/>
      <c r="E26" s="52"/>
      <c r="F26" s="52"/>
      <c r="G26" s="52"/>
      <c r="H26" s="53"/>
      <c r="I26" s="52"/>
      <c r="J26" s="51" t="s">
        <v>78</v>
      </c>
      <c r="K26" s="50"/>
      <c r="L26" s="50"/>
      <c r="M26" s="50"/>
      <c r="N26" s="50"/>
      <c r="O26" s="50"/>
      <c r="P26" s="50"/>
    </row>
    <row r="27" spans="1:16" s="54" customFormat="1" ht="48.75" customHeight="1">
      <c r="A27" s="50"/>
      <c r="B27" s="50"/>
      <c r="C27" s="51" t="s">
        <v>79</v>
      </c>
      <c r="D27" s="52"/>
      <c r="E27" s="55"/>
      <c r="F27" s="52"/>
      <c r="G27" s="52"/>
      <c r="H27" s="53"/>
      <c r="I27" s="52"/>
      <c r="J27" s="51" t="s">
        <v>80</v>
      </c>
      <c r="K27" s="50"/>
      <c r="L27" s="50"/>
      <c r="M27" s="50"/>
      <c r="N27" s="50"/>
      <c r="O27" s="50"/>
      <c r="P27" s="50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</sheetData>
  <sheetProtection/>
  <mergeCells count="29">
    <mergeCell ref="G8:G10"/>
    <mergeCell ref="H8:H10"/>
    <mergeCell ref="I8:I10"/>
    <mergeCell ref="J8:Q8"/>
    <mergeCell ref="R8:R10"/>
    <mergeCell ref="S8:S10"/>
    <mergeCell ref="J9:K9"/>
    <mergeCell ref="P9:Q9"/>
    <mergeCell ref="L9:M9"/>
    <mergeCell ref="N9:O9"/>
    <mergeCell ref="A7:B7"/>
    <mergeCell ref="D7:F7"/>
    <mergeCell ref="G7:H7"/>
    <mergeCell ref="I7:S7"/>
    <mergeCell ref="A8:A10"/>
    <mergeCell ref="B8:B10"/>
    <mergeCell ref="C8:C10"/>
    <mergeCell ref="D8:D10"/>
    <mergeCell ref="E8:E10"/>
    <mergeCell ref="F8:F10"/>
    <mergeCell ref="A1:S1"/>
    <mergeCell ref="A2:S2"/>
    <mergeCell ref="A3:S3"/>
    <mergeCell ref="A4:S4"/>
    <mergeCell ref="A5:S5"/>
    <mergeCell ref="A6:B6"/>
    <mergeCell ref="D6:F6"/>
    <mergeCell ref="G6:H6"/>
    <mergeCell ref="I6:S6"/>
  </mergeCells>
  <printOptions/>
  <pageMargins left="0" right="0" top="0" bottom="0" header="0" footer="0"/>
  <pageSetup horizontalDpi="600" verticalDpi="600" orientation="landscape" paperSize="9" scale="2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"/>
  <sheetViews>
    <sheetView view="pageBreakPreview" zoomScale="60" workbookViewId="0" topLeftCell="A1">
      <selection activeCell="B2" sqref="B2"/>
    </sheetView>
  </sheetViews>
  <sheetFormatPr defaultColWidth="9.140625" defaultRowHeight="12.75"/>
  <cols>
    <col min="1" max="4" width="36.28125" style="0" customWidth="1"/>
  </cols>
  <sheetData>
    <row r="1" spans="1:4" ht="142.5" customHeight="1">
      <c r="A1" s="78"/>
      <c r="B1" s="78"/>
      <c r="C1" s="78"/>
      <c r="D1" s="78"/>
    </row>
    <row r="2" spans="1:4" ht="142.5" customHeight="1">
      <c r="A2" s="78"/>
      <c r="B2" s="78"/>
      <c r="C2" s="78"/>
      <c r="D2" s="78"/>
    </row>
    <row r="3" ht="142.5" customHeight="1"/>
    <row r="4" ht="142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Q52"/>
  <sheetViews>
    <sheetView view="pageBreakPreview" zoomScale="38" zoomScaleSheetLayoutView="38" zoomScalePageLayoutView="0" workbookViewId="0" topLeftCell="A14">
      <selection activeCell="F20" sqref="F20:G20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7.710937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127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47.25" customHeight="1">
      <c r="A7" s="304" t="s">
        <v>116</v>
      </c>
      <c r="B7" s="304"/>
      <c r="C7" s="56" t="s">
        <v>596</v>
      </c>
      <c r="D7" s="317" t="s">
        <v>86</v>
      </c>
      <c r="E7" s="317"/>
      <c r="F7" s="317"/>
      <c r="G7" s="305"/>
      <c r="H7" s="305"/>
      <c r="I7" s="305" t="s">
        <v>597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598</v>
      </c>
      <c r="I8" s="322" t="s">
        <v>67</v>
      </c>
      <c r="J8" s="317" t="s">
        <v>68</v>
      </c>
      <c r="K8" s="317"/>
      <c r="L8" s="317"/>
      <c r="M8" s="317"/>
      <c r="N8" s="322" t="s">
        <v>69</v>
      </c>
      <c r="O8" s="40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70</v>
      </c>
      <c r="K9" s="317"/>
      <c r="L9" s="317" t="s">
        <v>71</v>
      </c>
      <c r="M9" s="317"/>
      <c r="N9" s="323"/>
      <c r="O9" s="40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 t="s">
        <v>72</v>
      </c>
      <c r="M10" s="80" t="s">
        <v>73</v>
      </c>
      <c r="N10" s="324"/>
      <c r="O10" s="404"/>
      <c r="P10" s="195">
        <v>45</v>
      </c>
      <c r="Q10" s="30">
        <v>50</v>
      </c>
    </row>
    <row r="11" spans="1:17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  <c r="P11" s="42" t="e">
        <f>(#REF!-$P$10)/4</f>
        <v>#REF!</v>
      </c>
      <c r="Q11" s="43" t="e">
        <f>(#REF!-$Q$10)/4</f>
        <v>#REF!</v>
      </c>
    </row>
    <row r="12" spans="1:17" s="3" customFormat="1" ht="49.5" customHeight="1">
      <c r="A12" s="408" t="s">
        <v>22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10"/>
      <c r="P12" s="42"/>
      <c r="Q12" s="43"/>
    </row>
    <row r="13" spans="1:17" s="3" customFormat="1" ht="90.75" customHeight="1">
      <c r="A13" s="123"/>
      <c r="B13" s="32">
        <v>5</v>
      </c>
      <c r="C13" s="33" t="s">
        <v>337</v>
      </c>
      <c r="D13" s="34">
        <v>2004</v>
      </c>
      <c r="E13" s="34" t="s">
        <v>173</v>
      </c>
      <c r="F13" s="68" t="s">
        <v>338</v>
      </c>
      <c r="G13" s="45" t="s">
        <v>339</v>
      </c>
      <c r="H13" s="136" t="s">
        <v>584</v>
      </c>
      <c r="I13" s="37" t="s">
        <v>176</v>
      </c>
      <c r="J13" s="39">
        <v>0</v>
      </c>
      <c r="K13" s="40">
        <v>38.69</v>
      </c>
      <c r="L13" s="41">
        <v>0</v>
      </c>
      <c r="M13" s="40">
        <v>38.96</v>
      </c>
      <c r="N13" s="41">
        <v>0</v>
      </c>
      <c r="O13" s="124"/>
      <c r="P13" s="42">
        <f aca="true" t="shared" si="0" ref="P13:P26">(K13-$P$10)/4</f>
        <v>-1.5775000000000006</v>
      </c>
      <c r="Q13" s="43">
        <f aca="true" t="shared" si="1" ref="Q13:Q26">(M13-$Q$10)/4</f>
        <v>-2.76</v>
      </c>
    </row>
    <row r="14" spans="1:17" s="3" customFormat="1" ht="90.75" customHeight="1">
      <c r="A14" s="205"/>
      <c r="B14" s="107">
        <v>97</v>
      </c>
      <c r="C14" s="199" t="s">
        <v>284</v>
      </c>
      <c r="D14" s="106">
        <v>1973</v>
      </c>
      <c r="E14" s="106" t="s">
        <v>181</v>
      </c>
      <c r="F14" s="200" t="s">
        <v>285</v>
      </c>
      <c r="G14" s="108"/>
      <c r="H14" s="170" t="s">
        <v>584</v>
      </c>
      <c r="I14" s="109" t="s">
        <v>223</v>
      </c>
      <c r="J14" s="110">
        <v>0</v>
      </c>
      <c r="K14" s="111">
        <v>36.44</v>
      </c>
      <c r="L14" s="112">
        <v>0</v>
      </c>
      <c r="M14" s="111">
        <v>41.15</v>
      </c>
      <c r="N14" s="112">
        <v>0</v>
      </c>
      <c r="O14" s="173"/>
      <c r="P14" s="42">
        <f t="shared" si="0"/>
        <v>-2.1400000000000006</v>
      </c>
      <c r="Q14" s="43">
        <f t="shared" si="1"/>
        <v>-2.2125000000000004</v>
      </c>
    </row>
    <row r="15" spans="1:17" s="3" customFormat="1" ht="90.75" customHeight="1">
      <c r="A15" s="123"/>
      <c r="B15" s="32">
        <v>70</v>
      </c>
      <c r="C15" s="33" t="s">
        <v>605</v>
      </c>
      <c r="D15" s="34"/>
      <c r="E15" s="34" t="s">
        <v>211</v>
      </c>
      <c r="F15" s="68" t="s">
        <v>356</v>
      </c>
      <c r="G15" s="45" t="s">
        <v>357</v>
      </c>
      <c r="H15" s="136" t="s">
        <v>584</v>
      </c>
      <c r="I15" s="37" t="s">
        <v>223</v>
      </c>
      <c r="J15" s="39">
        <v>4</v>
      </c>
      <c r="K15" s="40">
        <v>34.94</v>
      </c>
      <c r="L15" s="41">
        <v>0</v>
      </c>
      <c r="M15" s="40">
        <v>48.41</v>
      </c>
      <c r="N15" s="41">
        <v>4</v>
      </c>
      <c r="O15" s="124"/>
      <c r="P15" s="42">
        <f t="shared" si="0"/>
        <v>-2.5150000000000006</v>
      </c>
      <c r="Q15" s="43">
        <f t="shared" si="1"/>
        <v>-0.39750000000000085</v>
      </c>
    </row>
    <row r="16" spans="1:17" s="3" customFormat="1" ht="90.75" customHeight="1">
      <c r="A16" s="123"/>
      <c r="B16" s="32">
        <v>33</v>
      </c>
      <c r="C16" s="33" t="s">
        <v>606</v>
      </c>
      <c r="D16" s="34">
        <v>2006</v>
      </c>
      <c r="E16" s="34" t="s">
        <v>177</v>
      </c>
      <c r="F16" s="68" t="s">
        <v>728</v>
      </c>
      <c r="G16" s="45" t="s">
        <v>178</v>
      </c>
      <c r="H16" s="136" t="s">
        <v>584</v>
      </c>
      <c r="I16" s="37" t="s">
        <v>180</v>
      </c>
      <c r="J16" s="39">
        <v>0</v>
      </c>
      <c r="K16" s="40">
        <v>31.81</v>
      </c>
      <c r="L16" s="41">
        <v>5</v>
      </c>
      <c r="M16" s="40">
        <v>51.07</v>
      </c>
      <c r="N16" s="41">
        <v>5</v>
      </c>
      <c r="O16" s="124"/>
      <c r="P16" s="42">
        <f t="shared" si="0"/>
        <v>-3.2975000000000003</v>
      </c>
      <c r="Q16" s="43">
        <f t="shared" si="1"/>
        <v>0.26750000000000007</v>
      </c>
    </row>
    <row r="17" spans="1:17" s="3" customFormat="1" ht="90.75" customHeight="1" thickBot="1">
      <c r="A17" s="205"/>
      <c r="B17" s="107">
        <v>72</v>
      </c>
      <c r="C17" s="199" t="s">
        <v>607</v>
      </c>
      <c r="D17" s="106">
        <v>1990</v>
      </c>
      <c r="E17" s="106" t="s">
        <v>220</v>
      </c>
      <c r="F17" s="200" t="s">
        <v>221</v>
      </c>
      <c r="G17" s="108" t="s">
        <v>222</v>
      </c>
      <c r="H17" s="170" t="s">
        <v>584</v>
      </c>
      <c r="I17" s="109" t="s">
        <v>223</v>
      </c>
      <c r="J17" s="110">
        <v>13</v>
      </c>
      <c r="K17" s="111">
        <v>61.4</v>
      </c>
      <c r="L17" s="112">
        <v>8</v>
      </c>
      <c r="M17" s="111">
        <v>47.47</v>
      </c>
      <c r="N17" s="112">
        <v>21</v>
      </c>
      <c r="O17" s="173"/>
      <c r="P17" s="42">
        <f t="shared" si="0"/>
        <v>4.1</v>
      </c>
      <c r="Q17" s="43">
        <f t="shared" si="1"/>
        <v>-0.6325000000000003</v>
      </c>
    </row>
    <row r="18" spans="1:17" s="3" customFormat="1" ht="90.75" customHeight="1">
      <c r="A18" s="114"/>
      <c r="B18" s="115">
        <v>52</v>
      </c>
      <c r="C18" s="201" t="s">
        <v>604</v>
      </c>
      <c r="D18" s="116">
        <v>1977</v>
      </c>
      <c r="E18" s="116" t="s">
        <v>211</v>
      </c>
      <c r="F18" s="202" t="s">
        <v>416</v>
      </c>
      <c r="G18" s="117" t="s">
        <v>417</v>
      </c>
      <c r="H18" s="174" t="s">
        <v>611</v>
      </c>
      <c r="I18" s="118" t="s">
        <v>418</v>
      </c>
      <c r="J18" s="119">
        <v>0</v>
      </c>
      <c r="K18" s="120">
        <v>34.05</v>
      </c>
      <c r="L18" s="121">
        <v>0</v>
      </c>
      <c r="M18" s="120">
        <v>33.27</v>
      </c>
      <c r="N18" s="121">
        <v>0</v>
      </c>
      <c r="O18" s="122"/>
      <c r="P18" s="42">
        <f t="shared" si="0"/>
        <v>-2.7375000000000007</v>
      </c>
      <c r="Q18" s="43">
        <f t="shared" si="1"/>
        <v>-4.182499999999999</v>
      </c>
    </row>
    <row r="19" spans="1:17" s="3" customFormat="1" ht="90.75" customHeight="1" thickBot="1">
      <c r="A19" s="206"/>
      <c r="B19" s="207">
        <v>129</v>
      </c>
      <c r="C19" s="208" t="s">
        <v>370</v>
      </c>
      <c r="D19" s="209"/>
      <c r="E19" s="209" t="s">
        <v>211</v>
      </c>
      <c r="F19" s="210" t="s">
        <v>371</v>
      </c>
      <c r="G19" s="211"/>
      <c r="H19" s="212" t="s">
        <v>611</v>
      </c>
      <c r="I19" s="213" t="s">
        <v>202</v>
      </c>
      <c r="J19" s="214">
        <v>0</v>
      </c>
      <c r="K19" s="215">
        <v>31.77</v>
      </c>
      <c r="L19" s="216">
        <v>0</v>
      </c>
      <c r="M19" s="215">
        <v>35.94</v>
      </c>
      <c r="N19" s="216">
        <v>0</v>
      </c>
      <c r="O19" s="217"/>
      <c r="P19" s="42">
        <f t="shared" si="0"/>
        <v>-3.3075</v>
      </c>
      <c r="Q19" s="43">
        <f t="shared" si="1"/>
        <v>-3.5150000000000006</v>
      </c>
    </row>
    <row r="20" spans="1:17" s="3" customFormat="1" ht="90.75" customHeight="1">
      <c r="A20" s="205"/>
      <c r="B20" s="107">
        <v>120</v>
      </c>
      <c r="C20" s="199" t="s">
        <v>199</v>
      </c>
      <c r="D20" s="106">
        <v>1991</v>
      </c>
      <c r="E20" s="106"/>
      <c r="F20" s="472" t="s">
        <v>957</v>
      </c>
      <c r="G20" s="473" t="s">
        <v>958</v>
      </c>
      <c r="H20" s="170" t="s">
        <v>612</v>
      </c>
      <c r="I20" s="109" t="s">
        <v>223</v>
      </c>
      <c r="J20" s="110">
        <v>0</v>
      </c>
      <c r="K20" s="111">
        <v>35.43</v>
      </c>
      <c r="L20" s="112">
        <v>0</v>
      </c>
      <c r="M20" s="111">
        <v>47.96</v>
      </c>
      <c r="N20" s="112">
        <v>0</v>
      </c>
      <c r="O20" s="173"/>
      <c r="P20" s="42">
        <f t="shared" si="0"/>
        <v>-2.3925</v>
      </c>
      <c r="Q20" s="43">
        <f t="shared" si="1"/>
        <v>-0.5099999999999998</v>
      </c>
    </row>
    <row r="21" spans="1:17" s="3" customFormat="1" ht="90.75" customHeight="1">
      <c r="A21" s="123"/>
      <c r="B21" s="32">
        <v>119</v>
      </c>
      <c r="C21" s="33" t="s">
        <v>608</v>
      </c>
      <c r="D21" s="34">
        <v>2004</v>
      </c>
      <c r="E21" s="34" t="s">
        <v>173</v>
      </c>
      <c r="F21" s="68" t="s">
        <v>198</v>
      </c>
      <c r="G21" s="45"/>
      <c r="H21" s="136" t="s">
        <v>612</v>
      </c>
      <c r="I21" s="37" t="s">
        <v>199</v>
      </c>
      <c r="J21" s="39">
        <v>0</v>
      </c>
      <c r="K21" s="40">
        <v>36.44</v>
      </c>
      <c r="L21" s="41">
        <v>4</v>
      </c>
      <c r="M21" s="40">
        <v>45.53</v>
      </c>
      <c r="N21" s="41">
        <v>4</v>
      </c>
      <c r="O21" s="124"/>
      <c r="P21" s="42">
        <f t="shared" si="0"/>
        <v>-2.1400000000000006</v>
      </c>
      <c r="Q21" s="43">
        <f t="shared" si="1"/>
        <v>-1.1174999999999997</v>
      </c>
    </row>
    <row r="22" spans="1:17" s="3" customFormat="1" ht="90.75" customHeight="1" thickBot="1">
      <c r="A22" s="125"/>
      <c r="B22" s="126">
        <v>118</v>
      </c>
      <c r="C22" s="203" t="s">
        <v>410</v>
      </c>
      <c r="D22" s="127">
        <v>1999</v>
      </c>
      <c r="E22" s="127" t="s">
        <v>177</v>
      </c>
      <c r="F22" s="204" t="s">
        <v>411</v>
      </c>
      <c r="G22" s="128"/>
      <c r="H22" s="152" t="s">
        <v>612</v>
      </c>
      <c r="I22" s="129" t="s">
        <v>409</v>
      </c>
      <c r="J22" s="130">
        <v>8</v>
      </c>
      <c r="K22" s="131">
        <v>57.64</v>
      </c>
      <c r="L22" s="132">
        <v>7</v>
      </c>
      <c r="M22" s="131">
        <v>58.94</v>
      </c>
      <c r="N22" s="132">
        <v>15</v>
      </c>
      <c r="O22" s="133"/>
      <c r="P22" s="42">
        <f t="shared" si="0"/>
        <v>3.16</v>
      </c>
      <c r="Q22" s="43">
        <f t="shared" si="1"/>
        <v>2.2349999999999994</v>
      </c>
    </row>
    <row r="23" spans="1:17" s="3" customFormat="1" ht="90.75" customHeight="1">
      <c r="A23" s="114"/>
      <c r="B23" s="115">
        <v>66</v>
      </c>
      <c r="C23" s="201" t="s">
        <v>603</v>
      </c>
      <c r="D23" s="116">
        <v>2004</v>
      </c>
      <c r="E23" s="116" t="s">
        <v>173</v>
      </c>
      <c r="F23" s="202" t="s">
        <v>422</v>
      </c>
      <c r="G23" s="117"/>
      <c r="H23" s="174" t="s">
        <v>610</v>
      </c>
      <c r="I23" s="118" t="s">
        <v>399</v>
      </c>
      <c r="J23" s="119">
        <v>0</v>
      </c>
      <c r="K23" s="120">
        <v>32.36</v>
      </c>
      <c r="L23" s="121">
        <v>0</v>
      </c>
      <c r="M23" s="120">
        <v>35.83</v>
      </c>
      <c r="N23" s="121">
        <v>0</v>
      </c>
      <c r="O23" s="122"/>
      <c r="P23" s="42">
        <f t="shared" si="0"/>
        <v>-3.16</v>
      </c>
      <c r="Q23" s="43">
        <f t="shared" si="1"/>
        <v>-3.5425000000000004</v>
      </c>
    </row>
    <row r="24" spans="1:17" s="3" customFormat="1" ht="90.75" customHeight="1">
      <c r="A24" s="123"/>
      <c r="B24" s="32">
        <v>61</v>
      </c>
      <c r="C24" s="33" t="s">
        <v>440</v>
      </c>
      <c r="D24" s="34">
        <v>1998</v>
      </c>
      <c r="E24" s="34" t="s">
        <v>228</v>
      </c>
      <c r="F24" s="68" t="s">
        <v>441</v>
      </c>
      <c r="G24" s="45"/>
      <c r="H24" s="136" t="s">
        <v>610</v>
      </c>
      <c r="I24" s="37" t="s">
        <v>399</v>
      </c>
      <c r="J24" s="39">
        <v>0</v>
      </c>
      <c r="K24" s="40">
        <v>34.54</v>
      </c>
      <c r="L24" s="41">
        <v>4</v>
      </c>
      <c r="M24" s="40">
        <v>34.12</v>
      </c>
      <c r="N24" s="41">
        <v>4</v>
      </c>
      <c r="O24" s="124"/>
      <c r="P24" s="42">
        <f t="shared" si="0"/>
        <v>-2.615</v>
      </c>
      <c r="Q24" s="43">
        <f t="shared" si="1"/>
        <v>-3.9700000000000006</v>
      </c>
    </row>
    <row r="25" spans="1:17" s="3" customFormat="1" ht="90.75" customHeight="1">
      <c r="A25" s="123"/>
      <c r="B25" s="32">
        <v>80</v>
      </c>
      <c r="C25" s="33" t="s">
        <v>602</v>
      </c>
      <c r="D25" s="34"/>
      <c r="E25" s="34" t="s">
        <v>211</v>
      </c>
      <c r="F25" s="68" t="s">
        <v>224</v>
      </c>
      <c r="G25" s="45" t="s">
        <v>225</v>
      </c>
      <c r="H25" s="136" t="s">
        <v>610</v>
      </c>
      <c r="I25" s="37" t="s">
        <v>227</v>
      </c>
      <c r="J25" s="39">
        <v>0</v>
      </c>
      <c r="K25" s="40">
        <v>35.8</v>
      </c>
      <c r="L25" s="41">
        <v>4</v>
      </c>
      <c r="M25" s="40">
        <v>42.67</v>
      </c>
      <c r="N25" s="41">
        <v>4</v>
      </c>
      <c r="O25" s="124"/>
      <c r="P25" s="42">
        <f t="shared" si="0"/>
        <v>-2.3000000000000007</v>
      </c>
      <c r="Q25" s="43">
        <f t="shared" si="1"/>
        <v>-1.8324999999999996</v>
      </c>
    </row>
    <row r="26" spans="1:17" s="3" customFormat="1" ht="90.75" customHeight="1" thickBot="1">
      <c r="A26" s="206"/>
      <c r="B26" s="207">
        <v>76</v>
      </c>
      <c r="C26" s="208" t="s">
        <v>599</v>
      </c>
      <c r="D26" s="209">
        <v>1998</v>
      </c>
      <c r="E26" s="209" t="s">
        <v>211</v>
      </c>
      <c r="F26" s="210" t="s">
        <v>600</v>
      </c>
      <c r="G26" s="211" t="s">
        <v>601</v>
      </c>
      <c r="H26" s="212" t="s">
        <v>610</v>
      </c>
      <c r="I26" s="213" t="s">
        <v>227</v>
      </c>
      <c r="J26" s="214">
        <v>13</v>
      </c>
      <c r="K26" s="215">
        <v>61.85</v>
      </c>
      <c r="L26" s="216">
        <v>1</v>
      </c>
      <c r="M26" s="215">
        <v>51.49</v>
      </c>
      <c r="N26" s="216">
        <v>14</v>
      </c>
      <c r="O26" s="217"/>
      <c r="P26" s="42">
        <f t="shared" si="0"/>
        <v>4.2125</v>
      </c>
      <c r="Q26" s="43">
        <f t="shared" si="1"/>
        <v>0.3725000000000005</v>
      </c>
    </row>
    <row r="27" spans="1:17" s="3" customFormat="1" ht="49.5" customHeight="1" thickBot="1">
      <c r="A27" s="405" t="s">
        <v>60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7"/>
      <c r="P27" s="42"/>
      <c r="Q27" s="43"/>
    </row>
    <row r="28" spans="1:17" s="3" customFormat="1" ht="96.75" customHeight="1">
      <c r="A28" s="114"/>
      <c r="B28" s="115">
        <v>144</v>
      </c>
      <c r="C28" s="202" t="s">
        <v>412</v>
      </c>
      <c r="D28" s="116">
        <v>2000</v>
      </c>
      <c r="E28" s="116" t="s">
        <v>250</v>
      </c>
      <c r="F28" s="202" t="s">
        <v>428</v>
      </c>
      <c r="G28" s="117" t="s">
        <v>415</v>
      </c>
      <c r="H28" s="174" t="s">
        <v>584</v>
      </c>
      <c r="I28" s="118" t="s">
        <v>414</v>
      </c>
      <c r="J28" s="119">
        <v>0</v>
      </c>
      <c r="K28" s="120">
        <v>36.24</v>
      </c>
      <c r="L28" s="121">
        <v>0</v>
      </c>
      <c r="M28" s="120">
        <v>43.82</v>
      </c>
      <c r="N28" s="121">
        <v>0</v>
      </c>
      <c r="O28" s="122"/>
      <c r="P28" s="42">
        <f aca="true" t="shared" si="2" ref="P28:P40">(K28-$P$10)/4</f>
        <v>-2.1899999999999995</v>
      </c>
      <c r="Q28" s="43">
        <f aca="true" t="shared" si="3" ref="Q28:Q40">(M28-$Q$10)/4</f>
        <v>-1.545</v>
      </c>
    </row>
    <row r="29" spans="1:17" s="3" customFormat="1" ht="96.75" customHeight="1" thickBot="1">
      <c r="A29" s="123"/>
      <c r="B29" s="32">
        <v>117</v>
      </c>
      <c r="C29" s="68" t="s">
        <v>407</v>
      </c>
      <c r="D29" s="34">
        <v>2002</v>
      </c>
      <c r="E29" s="34" t="s">
        <v>177</v>
      </c>
      <c r="F29" s="204" t="s">
        <v>945</v>
      </c>
      <c r="G29" s="128" t="s">
        <v>946</v>
      </c>
      <c r="H29" s="136" t="s">
        <v>584</v>
      </c>
      <c r="I29" s="37" t="s">
        <v>409</v>
      </c>
      <c r="J29" s="39">
        <v>0</v>
      </c>
      <c r="K29" s="40">
        <v>38.05</v>
      </c>
      <c r="L29" s="41">
        <v>5</v>
      </c>
      <c r="M29" s="40">
        <v>53.24</v>
      </c>
      <c r="N29" s="41">
        <v>5</v>
      </c>
      <c r="O29" s="124"/>
      <c r="P29" s="42">
        <f t="shared" si="2"/>
        <v>-1.7375000000000007</v>
      </c>
      <c r="Q29" s="43">
        <f t="shared" si="3"/>
        <v>0.8100000000000005</v>
      </c>
    </row>
    <row r="30" spans="1:17" s="3" customFormat="1" ht="96.75" customHeight="1" thickBot="1">
      <c r="A30" s="125"/>
      <c r="B30" s="126">
        <v>9</v>
      </c>
      <c r="C30" s="204" t="s">
        <v>176</v>
      </c>
      <c r="D30" s="127">
        <v>1982</v>
      </c>
      <c r="E30" s="127"/>
      <c r="F30" s="204" t="s">
        <v>381</v>
      </c>
      <c r="G30" s="128"/>
      <c r="H30" s="152" t="s">
        <v>584</v>
      </c>
      <c r="I30" s="129" t="s">
        <v>245</v>
      </c>
      <c r="J30" s="130">
        <v>0</v>
      </c>
      <c r="K30" s="131">
        <v>40.07</v>
      </c>
      <c r="L30" s="132">
        <v>4</v>
      </c>
      <c r="M30" s="131">
        <v>44.94</v>
      </c>
      <c r="N30" s="132">
        <v>4</v>
      </c>
      <c r="O30" s="133"/>
      <c r="P30" s="42">
        <f t="shared" si="2"/>
        <v>-1.2325</v>
      </c>
      <c r="Q30" s="43">
        <f t="shared" si="3"/>
        <v>-1.2650000000000006</v>
      </c>
    </row>
    <row r="31" spans="1:17" s="3" customFormat="1" ht="96.75" customHeight="1">
      <c r="A31" s="114"/>
      <c r="B31" s="115">
        <v>126</v>
      </c>
      <c r="C31" s="202" t="s">
        <v>614</v>
      </c>
      <c r="D31" s="116"/>
      <c r="E31" s="116" t="s">
        <v>211</v>
      </c>
      <c r="F31" s="202" t="s">
        <v>420</v>
      </c>
      <c r="G31" s="117"/>
      <c r="H31" s="174" t="s">
        <v>611</v>
      </c>
      <c r="I31" s="118" t="s">
        <v>202</v>
      </c>
      <c r="J31" s="119">
        <v>0</v>
      </c>
      <c r="K31" s="120">
        <v>36.78</v>
      </c>
      <c r="L31" s="121">
        <v>4</v>
      </c>
      <c r="M31" s="120">
        <v>39.4</v>
      </c>
      <c r="N31" s="121">
        <v>4</v>
      </c>
      <c r="O31" s="122"/>
      <c r="P31" s="42">
        <f t="shared" si="2"/>
        <v>-2.0549999999999997</v>
      </c>
      <c r="Q31" s="43">
        <f t="shared" si="3"/>
        <v>-2.6500000000000004</v>
      </c>
    </row>
    <row r="32" spans="1:17" s="3" customFormat="1" ht="96.75" customHeight="1">
      <c r="A32" s="123"/>
      <c r="B32" s="32">
        <v>128</v>
      </c>
      <c r="C32" s="68" t="s">
        <v>370</v>
      </c>
      <c r="D32" s="34"/>
      <c r="E32" s="34" t="s">
        <v>211</v>
      </c>
      <c r="F32" s="68" t="s">
        <v>624</v>
      </c>
      <c r="G32" s="45"/>
      <c r="H32" s="136" t="s">
        <v>611</v>
      </c>
      <c r="I32" s="37" t="s">
        <v>202</v>
      </c>
      <c r="J32" s="39">
        <v>0</v>
      </c>
      <c r="K32" s="40">
        <v>34.34</v>
      </c>
      <c r="L32" s="41">
        <v>4</v>
      </c>
      <c r="M32" s="40">
        <v>41.45</v>
      </c>
      <c r="N32" s="41">
        <v>4</v>
      </c>
      <c r="O32" s="124"/>
      <c r="P32" s="42">
        <f t="shared" si="2"/>
        <v>-2.664999999999999</v>
      </c>
      <c r="Q32" s="43">
        <f t="shared" si="3"/>
        <v>-2.1374999999999993</v>
      </c>
    </row>
    <row r="33" spans="1:17" s="3" customFormat="1" ht="96.75" customHeight="1">
      <c r="A33" s="205"/>
      <c r="B33" s="107">
        <v>17</v>
      </c>
      <c r="C33" s="200" t="s">
        <v>382</v>
      </c>
      <c r="D33" s="106">
        <v>2001</v>
      </c>
      <c r="E33" s="106" t="s">
        <v>177</v>
      </c>
      <c r="F33" s="200" t="s">
        <v>482</v>
      </c>
      <c r="G33" s="108" t="s">
        <v>383</v>
      </c>
      <c r="H33" s="170" t="s">
        <v>611</v>
      </c>
      <c r="I33" s="109" t="s">
        <v>385</v>
      </c>
      <c r="J33" s="110">
        <v>4</v>
      </c>
      <c r="K33" s="111">
        <v>36.83</v>
      </c>
      <c r="L33" s="112">
        <v>4</v>
      </c>
      <c r="M33" s="111">
        <v>44.27</v>
      </c>
      <c r="N33" s="112">
        <v>8</v>
      </c>
      <c r="O33" s="173"/>
      <c r="P33" s="42">
        <f t="shared" si="2"/>
        <v>-2.0425000000000004</v>
      </c>
      <c r="Q33" s="43">
        <f t="shared" si="3"/>
        <v>-1.4324999999999992</v>
      </c>
    </row>
    <row r="34" spans="1:17" s="3" customFormat="1" ht="96.75" customHeight="1">
      <c r="A34" s="123"/>
      <c r="B34" s="32">
        <v>29</v>
      </c>
      <c r="C34" s="68" t="s">
        <v>349</v>
      </c>
      <c r="D34" s="34">
        <v>1970</v>
      </c>
      <c r="E34" s="34" t="s">
        <v>237</v>
      </c>
      <c r="F34" s="68" t="s">
        <v>615</v>
      </c>
      <c r="G34" s="45"/>
      <c r="H34" s="136" t="s">
        <v>611</v>
      </c>
      <c r="I34" s="37" t="s">
        <v>6</v>
      </c>
      <c r="J34" s="39">
        <v>4</v>
      </c>
      <c r="K34" s="40">
        <v>41.14</v>
      </c>
      <c r="L34" s="41">
        <v>4</v>
      </c>
      <c r="M34" s="40">
        <v>43.59</v>
      </c>
      <c r="N34" s="41">
        <v>8</v>
      </c>
      <c r="O34" s="124"/>
      <c r="P34" s="42">
        <f t="shared" si="2"/>
        <v>-0.9649999999999999</v>
      </c>
      <c r="Q34" s="43">
        <f t="shared" si="3"/>
        <v>-1.6024999999999991</v>
      </c>
    </row>
    <row r="35" spans="1:17" s="3" customFormat="1" ht="96.75" customHeight="1" thickBot="1">
      <c r="A35" s="125"/>
      <c r="B35" s="126">
        <v>19</v>
      </c>
      <c r="C35" s="204" t="s">
        <v>455</v>
      </c>
      <c r="D35" s="127">
        <v>1985</v>
      </c>
      <c r="E35" s="127" t="s">
        <v>237</v>
      </c>
      <c r="F35" s="204" t="s">
        <v>456</v>
      </c>
      <c r="G35" s="128" t="s">
        <v>457</v>
      </c>
      <c r="H35" s="152" t="s">
        <v>611</v>
      </c>
      <c r="I35" s="129" t="s">
        <v>385</v>
      </c>
      <c r="J35" s="130">
        <v>0</v>
      </c>
      <c r="K35" s="131">
        <v>39.32</v>
      </c>
      <c r="L35" s="132">
        <v>8</v>
      </c>
      <c r="M35" s="131">
        <v>47.64</v>
      </c>
      <c r="N35" s="132">
        <v>8</v>
      </c>
      <c r="O35" s="133"/>
      <c r="P35" s="42">
        <f t="shared" si="2"/>
        <v>-1.42</v>
      </c>
      <c r="Q35" s="43">
        <f t="shared" si="3"/>
        <v>-0.5899999999999999</v>
      </c>
    </row>
    <row r="36" spans="1:17" s="3" customFormat="1" ht="96.75" customHeight="1">
      <c r="A36" s="205"/>
      <c r="B36" s="107">
        <v>141</v>
      </c>
      <c r="C36" s="200" t="s">
        <v>502</v>
      </c>
      <c r="D36" s="106">
        <v>1997</v>
      </c>
      <c r="E36" s="106" t="s">
        <v>228</v>
      </c>
      <c r="F36" s="200" t="s">
        <v>515</v>
      </c>
      <c r="G36" s="108" t="s">
        <v>503</v>
      </c>
      <c r="H36" s="170" t="s">
        <v>612</v>
      </c>
      <c r="I36" s="109" t="s">
        <v>470</v>
      </c>
      <c r="J36" s="110">
        <v>0</v>
      </c>
      <c r="K36" s="111">
        <v>38.42</v>
      </c>
      <c r="L36" s="112">
        <v>0</v>
      </c>
      <c r="M36" s="111">
        <v>43.27</v>
      </c>
      <c r="N36" s="112">
        <v>0</v>
      </c>
      <c r="O36" s="173"/>
      <c r="P36" s="42">
        <f t="shared" si="2"/>
        <v>-1.6449999999999996</v>
      </c>
      <c r="Q36" s="43">
        <f t="shared" si="3"/>
        <v>-1.6824999999999992</v>
      </c>
    </row>
    <row r="37" spans="1:17" s="3" customFormat="1" ht="96.75" customHeight="1" thickBot="1">
      <c r="A37" s="205"/>
      <c r="B37" s="107">
        <v>142</v>
      </c>
      <c r="C37" s="200" t="s">
        <v>504</v>
      </c>
      <c r="D37" s="106">
        <v>1998</v>
      </c>
      <c r="E37" s="106" t="s">
        <v>177</v>
      </c>
      <c r="F37" s="200" t="s">
        <v>505</v>
      </c>
      <c r="G37" s="108" t="s">
        <v>506</v>
      </c>
      <c r="H37" s="170" t="s">
        <v>612</v>
      </c>
      <c r="I37" s="109" t="s">
        <v>470</v>
      </c>
      <c r="J37" s="110">
        <v>0</v>
      </c>
      <c r="K37" s="111">
        <v>35.62</v>
      </c>
      <c r="L37" s="112">
        <v>4</v>
      </c>
      <c r="M37" s="111">
        <v>36.93</v>
      </c>
      <c r="N37" s="112">
        <v>4</v>
      </c>
      <c r="O37" s="173"/>
      <c r="P37" s="42">
        <f t="shared" si="2"/>
        <v>-2.3450000000000006</v>
      </c>
      <c r="Q37" s="43">
        <f t="shared" si="3"/>
        <v>-3.2675</v>
      </c>
    </row>
    <row r="38" spans="1:17" s="3" customFormat="1" ht="96.75" customHeight="1">
      <c r="A38" s="114"/>
      <c r="B38" s="115">
        <v>75</v>
      </c>
      <c r="C38" s="202" t="s">
        <v>495</v>
      </c>
      <c r="D38" s="116">
        <v>2000</v>
      </c>
      <c r="E38" s="116" t="s">
        <v>228</v>
      </c>
      <c r="F38" s="202" t="s">
        <v>591</v>
      </c>
      <c r="G38" s="117" t="s">
        <v>592</v>
      </c>
      <c r="H38" s="174" t="s">
        <v>610</v>
      </c>
      <c r="I38" s="118" t="s">
        <v>227</v>
      </c>
      <c r="J38" s="119">
        <v>7</v>
      </c>
      <c r="K38" s="120">
        <v>56.68</v>
      </c>
      <c r="L38" s="121">
        <v>0</v>
      </c>
      <c r="M38" s="120">
        <v>43.13</v>
      </c>
      <c r="N38" s="121">
        <v>7</v>
      </c>
      <c r="O38" s="122"/>
      <c r="P38" s="42">
        <f t="shared" si="2"/>
        <v>2.92</v>
      </c>
      <c r="Q38" s="43">
        <f t="shared" si="3"/>
        <v>-1.7174999999999994</v>
      </c>
    </row>
    <row r="39" spans="1:17" s="3" customFormat="1" ht="96.75" customHeight="1">
      <c r="A39" s="123"/>
      <c r="B39" s="32">
        <v>65</v>
      </c>
      <c r="C39" s="68" t="s">
        <v>400</v>
      </c>
      <c r="D39" s="34">
        <v>2001</v>
      </c>
      <c r="E39" s="34" t="s">
        <v>181</v>
      </c>
      <c r="F39" s="68" t="s">
        <v>401</v>
      </c>
      <c r="G39" s="45"/>
      <c r="H39" s="136" t="s">
        <v>610</v>
      </c>
      <c r="I39" s="37" t="s">
        <v>399</v>
      </c>
      <c r="J39" s="39">
        <v>0</v>
      </c>
      <c r="K39" s="40">
        <v>36.39</v>
      </c>
      <c r="L39" s="41">
        <v>12</v>
      </c>
      <c r="M39" s="40">
        <v>34.51</v>
      </c>
      <c r="N39" s="41">
        <v>12</v>
      </c>
      <c r="O39" s="124"/>
      <c r="P39" s="42">
        <f t="shared" si="2"/>
        <v>-2.1525</v>
      </c>
      <c r="Q39" s="43">
        <f t="shared" si="3"/>
        <v>-3.8725000000000005</v>
      </c>
    </row>
    <row r="40" spans="1:17" s="3" customFormat="1" ht="96.75" customHeight="1" thickBot="1">
      <c r="A40" s="206"/>
      <c r="B40" s="207">
        <v>62</v>
      </c>
      <c r="C40" s="210" t="s">
        <v>398</v>
      </c>
      <c r="D40" s="209"/>
      <c r="E40" s="209"/>
      <c r="F40" s="210" t="s">
        <v>494</v>
      </c>
      <c r="G40" s="211"/>
      <c r="H40" s="212" t="s">
        <v>610</v>
      </c>
      <c r="I40" s="213" t="s">
        <v>399</v>
      </c>
      <c r="J40" s="411" t="s">
        <v>568</v>
      </c>
      <c r="K40" s="412"/>
      <c r="L40" s="412"/>
      <c r="M40" s="412"/>
      <c r="N40" s="412"/>
      <c r="O40" s="413"/>
      <c r="P40" s="42">
        <f t="shared" si="2"/>
        <v>-11.25</v>
      </c>
      <c r="Q40" s="43">
        <f t="shared" si="3"/>
        <v>-12.5</v>
      </c>
    </row>
    <row r="41" spans="1:17" s="3" customFormat="1" ht="96.75" customHeight="1">
      <c r="A41" s="106" t="s">
        <v>578</v>
      </c>
      <c r="B41" s="107">
        <v>127</v>
      </c>
      <c r="C41" s="200" t="s">
        <v>729</v>
      </c>
      <c r="D41" s="106"/>
      <c r="E41" s="106" t="s">
        <v>211</v>
      </c>
      <c r="F41" s="200" t="s">
        <v>421</v>
      </c>
      <c r="G41" s="108"/>
      <c r="H41" s="170" t="s">
        <v>611</v>
      </c>
      <c r="I41" s="109" t="s">
        <v>202</v>
      </c>
      <c r="J41" s="110">
        <v>0</v>
      </c>
      <c r="K41" s="111"/>
      <c r="L41" s="112">
        <v>0</v>
      </c>
      <c r="M41" s="111">
        <v>46.95</v>
      </c>
      <c r="N41" s="112">
        <v>0</v>
      </c>
      <c r="O41" s="113"/>
      <c r="P41" s="42">
        <f aca="true" t="shared" si="4" ref="P41:P50">(K41-$P$10)/4</f>
        <v>-11.25</v>
      </c>
      <c r="Q41" s="43">
        <f aca="true" t="shared" si="5" ref="Q41:Q50">(M41-$Q$10)/4</f>
        <v>-0.7624999999999993</v>
      </c>
    </row>
    <row r="42" spans="1:17" s="3" customFormat="1" ht="49.5" customHeight="1" thickBot="1">
      <c r="A42" s="408" t="s">
        <v>53</v>
      </c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10"/>
      <c r="P42" s="42"/>
      <c r="Q42" s="43"/>
    </row>
    <row r="43" spans="1:17" s="3" customFormat="1" ht="136.5" customHeight="1">
      <c r="A43" s="114"/>
      <c r="B43" s="115">
        <v>146</v>
      </c>
      <c r="C43" s="202" t="s">
        <v>474</v>
      </c>
      <c r="D43" s="116">
        <v>1998</v>
      </c>
      <c r="E43" s="116" t="s">
        <v>250</v>
      </c>
      <c r="F43" s="202" t="s">
        <v>621</v>
      </c>
      <c r="G43" s="117" t="s">
        <v>509</v>
      </c>
      <c r="H43" s="202" t="s">
        <v>612</v>
      </c>
      <c r="I43" s="118" t="s">
        <v>414</v>
      </c>
      <c r="J43" s="119">
        <v>0</v>
      </c>
      <c r="K43" s="120">
        <v>36.54</v>
      </c>
      <c r="L43" s="121">
        <v>4</v>
      </c>
      <c r="M43" s="120">
        <v>37.16</v>
      </c>
      <c r="N43" s="121">
        <v>4</v>
      </c>
      <c r="O43" s="122"/>
      <c r="P43" s="42">
        <f>(K43-$P$10)/4</f>
        <v>-2.115</v>
      </c>
      <c r="Q43" s="43">
        <f>(M43-$Q$10)/4</f>
        <v>-3.210000000000001</v>
      </c>
    </row>
    <row r="44" spans="1:17" s="3" customFormat="1" ht="136.5" customHeight="1" thickBot="1">
      <c r="A44" s="125"/>
      <c r="B44" s="126">
        <v>140</v>
      </c>
      <c r="C44" s="204" t="s">
        <v>470</v>
      </c>
      <c r="D44" s="127">
        <v>1984</v>
      </c>
      <c r="E44" s="127" t="s">
        <v>250</v>
      </c>
      <c r="F44" s="204" t="s">
        <v>501</v>
      </c>
      <c r="G44" s="128"/>
      <c r="H44" s="204" t="s">
        <v>612</v>
      </c>
      <c r="I44" s="129" t="s">
        <v>414</v>
      </c>
      <c r="J44" s="130">
        <v>0</v>
      </c>
      <c r="K44" s="131">
        <v>39.83</v>
      </c>
      <c r="L44" s="132">
        <v>4</v>
      </c>
      <c r="M44" s="131">
        <v>45.71</v>
      </c>
      <c r="N44" s="132">
        <v>4</v>
      </c>
      <c r="O44" s="133"/>
      <c r="P44" s="42">
        <f>(K44-$P$10)/4</f>
        <v>-1.2925000000000004</v>
      </c>
      <c r="Q44" s="43">
        <f>(M44-$Q$10)/4</f>
        <v>-1.0724999999999998</v>
      </c>
    </row>
    <row r="45" spans="1:17" s="3" customFormat="1" ht="136.5" customHeight="1" thickBot="1">
      <c r="A45" s="219"/>
      <c r="B45" s="220">
        <v>69</v>
      </c>
      <c r="C45" s="221" t="s">
        <v>343</v>
      </c>
      <c r="D45" s="222">
        <v>1992</v>
      </c>
      <c r="E45" s="222" t="s">
        <v>617</v>
      </c>
      <c r="F45" s="221" t="s">
        <v>543</v>
      </c>
      <c r="G45" s="223"/>
      <c r="H45" s="221" t="s">
        <v>610</v>
      </c>
      <c r="I45" s="224" t="s">
        <v>399</v>
      </c>
      <c r="J45" s="225">
        <v>0</v>
      </c>
      <c r="K45" s="226">
        <v>36.55</v>
      </c>
      <c r="L45" s="227">
        <v>4</v>
      </c>
      <c r="M45" s="226">
        <v>35.57</v>
      </c>
      <c r="N45" s="227">
        <v>4</v>
      </c>
      <c r="O45" s="228"/>
      <c r="P45" s="42">
        <f t="shared" si="4"/>
        <v>-2.1125000000000007</v>
      </c>
      <c r="Q45" s="43">
        <f t="shared" si="5"/>
        <v>-3.6075</v>
      </c>
    </row>
    <row r="46" spans="1:17" s="3" customFormat="1" ht="136.5" customHeight="1">
      <c r="A46" s="114"/>
      <c r="B46" s="115">
        <v>132</v>
      </c>
      <c r="C46" s="202" t="s">
        <v>202</v>
      </c>
      <c r="D46" s="116"/>
      <c r="E46" s="116" t="s">
        <v>978</v>
      </c>
      <c r="F46" s="202" t="s">
        <v>528</v>
      </c>
      <c r="G46" s="117"/>
      <c r="H46" s="202" t="s">
        <v>611</v>
      </c>
      <c r="I46" s="118" t="s">
        <v>252</v>
      </c>
      <c r="J46" s="119">
        <v>0</v>
      </c>
      <c r="K46" s="120">
        <v>37.42</v>
      </c>
      <c r="L46" s="121">
        <v>0</v>
      </c>
      <c r="M46" s="120">
        <v>38.32</v>
      </c>
      <c r="N46" s="121">
        <v>0</v>
      </c>
      <c r="O46" s="122"/>
      <c r="P46" s="42">
        <f>(K46-$P$10)/4</f>
        <v>-1.8949999999999996</v>
      </c>
      <c r="Q46" s="43">
        <f>(M46-$Q$10)/4</f>
        <v>-2.92</v>
      </c>
    </row>
    <row r="47" spans="1:17" s="3" customFormat="1" ht="136.5" customHeight="1">
      <c r="A47" s="205"/>
      <c r="B47" s="107">
        <v>15</v>
      </c>
      <c r="C47" s="200" t="s">
        <v>385</v>
      </c>
      <c r="D47" s="106">
        <v>1992</v>
      </c>
      <c r="E47" s="106" t="s">
        <v>250</v>
      </c>
      <c r="F47" s="200" t="s">
        <v>544</v>
      </c>
      <c r="G47" s="108" t="s">
        <v>517</v>
      </c>
      <c r="H47" s="200" t="s">
        <v>611</v>
      </c>
      <c r="I47" s="109" t="s">
        <v>433</v>
      </c>
      <c r="J47" s="110">
        <v>0</v>
      </c>
      <c r="K47" s="111">
        <v>35.94</v>
      </c>
      <c r="L47" s="112">
        <v>4</v>
      </c>
      <c r="M47" s="111">
        <v>33.38</v>
      </c>
      <c r="N47" s="112">
        <v>4</v>
      </c>
      <c r="O47" s="173"/>
      <c r="P47" s="42">
        <f t="shared" si="4"/>
        <v>-2.2650000000000006</v>
      </c>
      <c r="Q47" s="43">
        <f t="shared" si="5"/>
        <v>-4.154999999999999</v>
      </c>
    </row>
    <row r="48" spans="1:17" s="3" customFormat="1" ht="136.5" customHeight="1" thickBot="1">
      <c r="A48" s="125"/>
      <c r="B48" s="126">
        <v>28</v>
      </c>
      <c r="C48" s="204" t="s">
        <v>349</v>
      </c>
      <c r="D48" s="127">
        <v>1970</v>
      </c>
      <c r="E48" s="127" t="s">
        <v>237</v>
      </c>
      <c r="F48" s="204" t="s">
        <v>485</v>
      </c>
      <c r="G48" s="128" t="s">
        <v>486</v>
      </c>
      <c r="H48" s="204" t="s">
        <v>611</v>
      </c>
      <c r="I48" s="129" t="s">
        <v>6</v>
      </c>
      <c r="J48" s="130">
        <v>4</v>
      </c>
      <c r="K48" s="131">
        <v>39.38</v>
      </c>
      <c r="L48" s="132">
        <v>0</v>
      </c>
      <c r="M48" s="131">
        <v>48.63</v>
      </c>
      <c r="N48" s="132">
        <v>4</v>
      </c>
      <c r="O48" s="133"/>
      <c r="P48" s="42">
        <f t="shared" si="4"/>
        <v>-1.4049999999999994</v>
      </c>
      <c r="Q48" s="43">
        <f t="shared" si="5"/>
        <v>-0.34249999999999936</v>
      </c>
    </row>
    <row r="49" spans="1:17" s="3" customFormat="1" ht="136.5" customHeight="1">
      <c r="A49" s="114"/>
      <c r="B49" s="115">
        <v>145</v>
      </c>
      <c r="C49" s="202" t="s">
        <v>507</v>
      </c>
      <c r="D49" s="116">
        <v>2001</v>
      </c>
      <c r="E49" s="116" t="s">
        <v>250</v>
      </c>
      <c r="F49" s="202" t="s">
        <v>508</v>
      </c>
      <c r="G49" s="117"/>
      <c r="H49" s="202" t="s">
        <v>584</v>
      </c>
      <c r="I49" s="118" t="s">
        <v>414</v>
      </c>
      <c r="J49" s="119">
        <v>0</v>
      </c>
      <c r="K49" s="120">
        <v>36.39</v>
      </c>
      <c r="L49" s="121">
        <v>0</v>
      </c>
      <c r="M49" s="120">
        <v>38.29</v>
      </c>
      <c r="N49" s="121">
        <v>0</v>
      </c>
      <c r="O49" s="122"/>
      <c r="P49" s="42">
        <f>(K49-$P$10)/4</f>
        <v>-2.1525</v>
      </c>
      <c r="Q49" s="43">
        <f>(M49-$Q$10)/4</f>
        <v>-2.9275</v>
      </c>
    </row>
    <row r="50" spans="1:17" s="3" customFormat="1" ht="136.5" customHeight="1" thickBot="1">
      <c r="A50" s="125"/>
      <c r="B50" s="126">
        <v>153</v>
      </c>
      <c r="C50" s="204" t="s">
        <v>475</v>
      </c>
      <c r="D50" s="127">
        <v>1997</v>
      </c>
      <c r="E50" s="127" t="s">
        <v>250</v>
      </c>
      <c r="F50" s="204" t="s">
        <v>511</v>
      </c>
      <c r="G50" s="128" t="s">
        <v>512</v>
      </c>
      <c r="H50" s="204" t="s">
        <v>584</v>
      </c>
      <c r="I50" s="129" t="s">
        <v>414</v>
      </c>
      <c r="J50" s="130">
        <v>4</v>
      </c>
      <c r="K50" s="131">
        <v>36.75</v>
      </c>
      <c r="L50" s="132">
        <v>0</v>
      </c>
      <c r="M50" s="131">
        <v>41.54</v>
      </c>
      <c r="N50" s="132">
        <v>4</v>
      </c>
      <c r="O50" s="133"/>
      <c r="P50" s="42">
        <f t="shared" si="4"/>
        <v>-2.0625</v>
      </c>
      <c r="Q50" s="43">
        <f t="shared" si="5"/>
        <v>-2.115</v>
      </c>
    </row>
    <row r="51" spans="1:12" s="54" customFormat="1" ht="48.75" customHeight="1">
      <c r="A51" s="50"/>
      <c r="B51" s="50"/>
      <c r="C51" s="51" t="s">
        <v>77</v>
      </c>
      <c r="D51" s="52"/>
      <c r="E51" s="52"/>
      <c r="F51" s="52"/>
      <c r="G51" s="52"/>
      <c r="H51" s="53"/>
      <c r="I51" s="52"/>
      <c r="J51" s="51" t="s">
        <v>78</v>
      </c>
      <c r="K51" s="50"/>
      <c r="L51" s="50"/>
    </row>
    <row r="52" spans="1:12" s="54" customFormat="1" ht="48.75" customHeight="1">
      <c r="A52" s="50"/>
      <c r="B52" s="50"/>
      <c r="C52" s="51" t="s">
        <v>79</v>
      </c>
      <c r="D52" s="52"/>
      <c r="E52" s="55"/>
      <c r="F52" s="52"/>
      <c r="G52" s="52"/>
      <c r="H52" s="53"/>
      <c r="I52" s="52"/>
      <c r="J52" s="51" t="s">
        <v>80</v>
      </c>
      <c r="K52" s="50"/>
      <c r="L52" s="50"/>
    </row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</sheetData>
  <sheetProtection/>
  <mergeCells count="31">
    <mergeCell ref="A42:O42"/>
    <mergeCell ref="J40:O40"/>
    <mergeCell ref="A12:O12"/>
    <mergeCell ref="G8:G10"/>
    <mergeCell ref="H8:H10"/>
    <mergeCell ref="I7:O7"/>
    <mergeCell ref="J8:M8"/>
    <mergeCell ref="B8:B10"/>
    <mergeCell ref="O8:O10"/>
    <mergeCell ref="D8:D10"/>
    <mergeCell ref="A27:O27"/>
    <mergeCell ref="F8:F10"/>
    <mergeCell ref="I8:I10"/>
    <mergeCell ref="A6:B6"/>
    <mergeCell ref="N8:N10"/>
    <mergeCell ref="G6:H6"/>
    <mergeCell ref="J9:K9"/>
    <mergeCell ref="L9:M9"/>
    <mergeCell ref="A7:B7"/>
    <mergeCell ref="D7:F7"/>
    <mergeCell ref="G7:H7"/>
    <mergeCell ref="A1:O1"/>
    <mergeCell ref="A2:O2"/>
    <mergeCell ref="A3:O3"/>
    <mergeCell ref="A4:O4"/>
    <mergeCell ref="A5:O5"/>
    <mergeCell ref="A8:A10"/>
    <mergeCell ref="D6:F6"/>
    <mergeCell ref="C8:C10"/>
    <mergeCell ref="I6:O6"/>
    <mergeCell ref="E8:E10"/>
  </mergeCells>
  <printOptions/>
  <pageMargins left="0" right="0" top="0" bottom="0" header="0" footer="0"/>
  <pageSetup horizontalDpi="600" verticalDpi="600" orientation="landscape" paperSize="9" scale="34" r:id="rId2"/>
  <rowBreaks count="2" manualBreakCount="2">
    <brk id="26" max="13" man="1"/>
    <brk id="41" max="1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view="pageBreakPreview" zoomScale="38" zoomScaleSheetLayoutView="38" zoomScalePageLayoutView="0" workbookViewId="0" topLeftCell="A3">
      <selection activeCell="G20" sqref="G20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6.140625" style="48" customWidth="1"/>
    <col min="16" max="16" width="22.8515625" style="48" customWidth="1"/>
    <col min="17" max="17" width="13.7109375" style="48" customWidth="1"/>
    <col min="18" max="16384" width="9.140625" style="48" customWidth="1"/>
  </cols>
  <sheetData>
    <row r="1" spans="1:16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  <c r="P1" s="88"/>
    </row>
    <row r="2" spans="1:16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  <c r="P2" s="89"/>
    </row>
    <row r="3" spans="1:16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  <c r="P3" s="89"/>
    </row>
    <row r="4" spans="1:16" s="1" customFormat="1" ht="33" customHeight="1">
      <c r="A4" s="312" t="s">
        <v>127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  <c r="P4" s="89"/>
    </row>
    <row r="5" spans="1:16" s="1" customFormat="1" ht="36.75" customHeight="1" thickBo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  <c r="P5" s="89"/>
    </row>
    <row r="6" spans="1:17" s="1" customFormat="1" ht="36.75" customHeight="1">
      <c r="A6" s="377" t="s">
        <v>12</v>
      </c>
      <c r="B6" s="378"/>
      <c r="C6" s="150" t="s">
        <v>13</v>
      </c>
      <c r="D6" s="379" t="s">
        <v>15</v>
      </c>
      <c r="E6" s="379"/>
      <c r="F6" s="379"/>
      <c r="G6" s="380" t="s">
        <v>63</v>
      </c>
      <c r="H6" s="380"/>
      <c r="I6" s="414" t="s">
        <v>64</v>
      </c>
      <c r="J6" s="415"/>
      <c r="K6" s="415"/>
      <c r="L6" s="415"/>
      <c r="M6" s="415"/>
      <c r="N6" s="415"/>
      <c r="O6" s="415"/>
      <c r="P6" s="416"/>
      <c r="Q6" s="417"/>
    </row>
    <row r="7" spans="1:17" s="1" customFormat="1" ht="47.25" customHeight="1" thickBot="1">
      <c r="A7" s="382" t="s">
        <v>116</v>
      </c>
      <c r="B7" s="304"/>
      <c r="C7" s="56" t="s">
        <v>596</v>
      </c>
      <c r="D7" s="317" t="s">
        <v>86</v>
      </c>
      <c r="E7" s="317"/>
      <c r="F7" s="317"/>
      <c r="G7" s="305"/>
      <c r="H7" s="305"/>
      <c r="I7" s="443" t="s">
        <v>597</v>
      </c>
      <c r="J7" s="444"/>
      <c r="K7" s="444"/>
      <c r="L7" s="444"/>
      <c r="M7" s="444"/>
      <c r="N7" s="444"/>
      <c r="O7" s="444"/>
      <c r="P7" s="445"/>
      <c r="Q7" s="446"/>
    </row>
    <row r="8" spans="1:17" s="2" customFormat="1" ht="33" customHeight="1">
      <c r="A8" s="385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442" t="s">
        <v>2</v>
      </c>
      <c r="G8" s="319" t="s">
        <v>8</v>
      </c>
      <c r="H8" s="322" t="s">
        <v>598</v>
      </c>
      <c r="I8" s="388" t="s">
        <v>67</v>
      </c>
      <c r="J8" s="391" t="s">
        <v>68</v>
      </c>
      <c r="K8" s="392"/>
      <c r="L8" s="392"/>
      <c r="M8" s="392"/>
      <c r="N8" s="426" t="s">
        <v>69</v>
      </c>
      <c r="O8" s="426" t="s">
        <v>69</v>
      </c>
      <c r="P8" s="431" t="s">
        <v>726</v>
      </c>
      <c r="Q8" s="447" t="s">
        <v>727</v>
      </c>
    </row>
    <row r="9" spans="1:17" s="2" customFormat="1" ht="33" customHeight="1">
      <c r="A9" s="386"/>
      <c r="B9" s="330"/>
      <c r="C9" s="330"/>
      <c r="D9" s="330"/>
      <c r="E9" s="330"/>
      <c r="F9" s="434"/>
      <c r="G9" s="320"/>
      <c r="H9" s="323"/>
      <c r="I9" s="389"/>
      <c r="J9" s="427" t="s">
        <v>70</v>
      </c>
      <c r="K9" s="317"/>
      <c r="L9" s="317" t="s">
        <v>71</v>
      </c>
      <c r="M9" s="317"/>
      <c r="N9" s="323"/>
      <c r="O9" s="323"/>
      <c r="P9" s="403"/>
      <c r="Q9" s="448"/>
    </row>
    <row r="10" spans="1:17" s="3" customFormat="1" ht="32.25" customHeight="1" thickBot="1">
      <c r="A10" s="418"/>
      <c r="B10" s="419"/>
      <c r="C10" s="419"/>
      <c r="D10" s="419"/>
      <c r="E10" s="419"/>
      <c r="F10" s="435"/>
      <c r="G10" s="423"/>
      <c r="H10" s="424"/>
      <c r="I10" s="425"/>
      <c r="J10" s="157" t="s">
        <v>72</v>
      </c>
      <c r="K10" s="158" t="s">
        <v>73</v>
      </c>
      <c r="L10" s="159" t="s">
        <v>72</v>
      </c>
      <c r="M10" s="158" t="s">
        <v>73</v>
      </c>
      <c r="N10" s="424"/>
      <c r="O10" s="424"/>
      <c r="P10" s="432"/>
      <c r="Q10" s="449"/>
    </row>
    <row r="11" spans="1:17" s="3" customFormat="1" ht="134.25" customHeight="1" hidden="1">
      <c r="A11" s="245"/>
      <c r="B11" s="246">
        <v>29</v>
      </c>
      <c r="C11" s="247" t="s">
        <v>74</v>
      </c>
      <c r="D11" s="248">
        <v>1984</v>
      </c>
      <c r="E11" s="249"/>
      <c r="F11" s="247" t="s">
        <v>75</v>
      </c>
      <c r="G11" s="250"/>
      <c r="H11" s="251" t="s">
        <v>76</v>
      </c>
      <c r="I11" s="252" t="s">
        <v>6</v>
      </c>
      <c r="J11" s="163"/>
      <c r="K11" s="164"/>
      <c r="L11" s="165"/>
      <c r="M11" s="164"/>
      <c r="N11" s="164"/>
      <c r="O11" s="164"/>
      <c r="P11" s="135"/>
      <c r="Q11" s="198"/>
    </row>
    <row r="12" spans="1:17" s="3" customFormat="1" ht="93" customHeight="1">
      <c r="A12" s="428">
        <v>1</v>
      </c>
      <c r="B12" s="32">
        <v>5</v>
      </c>
      <c r="C12" s="170" t="s">
        <v>337</v>
      </c>
      <c r="D12" s="34">
        <v>2004</v>
      </c>
      <c r="E12" s="34" t="s">
        <v>173</v>
      </c>
      <c r="F12" s="136" t="s">
        <v>338</v>
      </c>
      <c r="G12" s="45" t="s">
        <v>339</v>
      </c>
      <c r="H12" s="136" t="s">
        <v>584</v>
      </c>
      <c r="I12" s="197" t="s">
        <v>176</v>
      </c>
      <c r="J12" s="175">
        <v>0</v>
      </c>
      <c r="K12" s="120">
        <v>38.69</v>
      </c>
      <c r="L12" s="121">
        <v>0</v>
      </c>
      <c r="M12" s="120">
        <v>38.96</v>
      </c>
      <c r="N12" s="121">
        <v>0</v>
      </c>
      <c r="O12" s="433">
        <f>N12+N13+N14</f>
        <v>0</v>
      </c>
      <c r="P12" s="436">
        <f>M12+M13+M14</f>
        <v>121.07</v>
      </c>
      <c r="Q12" s="439"/>
    </row>
    <row r="13" spans="1:17" s="3" customFormat="1" ht="93" customHeight="1">
      <c r="A13" s="429"/>
      <c r="B13" s="32">
        <v>144</v>
      </c>
      <c r="C13" s="136" t="s">
        <v>412</v>
      </c>
      <c r="D13" s="34">
        <v>2000</v>
      </c>
      <c r="E13" s="34" t="s">
        <v>250</v>
      </c>
      <c r="F13" s="136" t="s">
        <v>428</v>
      </c>
      <c r="G13" s="45" t="s">
        <v>415</v>
      </c>
      <c r="H13" s="136" t="s">
        <v>584</v>
      </c>
      <c r="I13" s="197" t="s">
        <v>414</v>
      </c>
      <c r="J13" s="146">
        <v>0</v>
      </c>
      <c r="K13" s="40">
        <v>36.24</v>
      </c>
      <c r="L13" s="41">
        <v>0</v>
      </c>
      <c r="M13" s="40">
        <v>43.82</v>
      </c>
      <c r="N13" s="41">
        <v>0</v>
      </c>
      <c r="O13" s="434"/>
      <c r="P13" s="437"/>
      <c r="Q13" s="440"/>
    </row>
    <row r="14" spans="1:17" s="3" customFormat="1" ht="93" customHeight="1" thickBot="1">
      <c r="A14" s="430"/>
      <c r="B14" s="107">
        <v>145</v>
      </c>
      <c r="C14" s="170" t="s">
        <v>507</v>
      </c>
      <c r="D14" s="106">
        <v>2001</v>
      </c>
      <c r="E14" s="106" t="s">
        <v>250</v>
      </c>
      <c r="F14" s="37" t="s">
        <v>938</v>
      </c>
      <c r="G14" s="45" t="s">
        <v>937</v>
      </c>
      <c r="H14" s="170" t="s">
        <v>584</v>
      </c>
      <c r="I14" s="218" t="s">
        <v>414</v>
      </c>
      <c r="J14" s="230">
        <v>0</v>
      </c>
      <c r="K14" s="215">
        <v>36.39</v>
      </c>
      <c r="L14" s="216">
        <v>0</v>
      </c>
      <c r="M14" s="215">
        <v>38.29</v>
      </c>
      <c r="N14" s="216">
        <v>0</v>
      </c>
      <c r="O14" s="435"/>
      <c r="P14" s="438"/>
      <c r="Q14" s="441"/>
    </row>
    <row r="15" spans="1:17" s="3" customFormat="1" ht="99" customHeight="1">
      <c r="A15" s="428">
        <v>2</v>
      </c>
      <c r="B15" s="115">
        <v>52</v>
      </c>
      <c r="C15" s="174" t="s">
        <v>604</v>
      </c>
      <c r="D15" s="116">
        <v>1977</v>
      </c>
      <c r="E15" s="116" t="s">
        <v>211</v>
      </c>
      <c r="F15" s="174" t="s">
        <v>416</v>
      </c>
      <c r="G15" s="117" t="s">
        <v>417</v>
      </c>
      <c r="H15" s="174" t="s">
        <v>611</v>
      </c>
      <c r="I15" s="196" t="s">
        <v>418</v>
      </c>
      <c r="J15" s="175">
        <v>0</v>
      </c>
      <c r="K15" s="120">
        <v>34.05</v>
      </c>
      <c r="L15" s="121">
        <v>0</v>
      </c>
      <c r="M15" s="120">
        <v>33.27</v>
      </c>
      <c r="N15" s="121">
        <v>0</v>
      </c>
      <c r="O15" s="433">
        <f>N15+N16+N17</f>
        <v>4</v>
      </c>
      <c r="P15" s="420">
        <f>M15+M16+M17</f>
        <v>110.99000000000001</v>
      </c>
      <c r="Q15" s="439"/>
    </row>
    <row r="16" spans="1:17" s="3" customFormat="1" ht="99" customHeight="1">
      <c r="A16" s="429"/>
      <c r="B16" s="32">
        <v>126</v>
      </c>
      <c r="C16" s="136" t="s">
        <v>614</v>
      </c>
      <c r="D16" s="34"/>
      <c r="E16" s="34" t="s">
        <v>211</v>
      </c>
      <c r="F16" s="136" t="s">
        <v>420</v>
      </c>
      <c r="G16" s="45" t="s">
        <v>983</v>
      </c>
      <c r="H16" s="136" t="s">
        <v>611</v>
      </c>
      <c r="I16" s="197" t="s">
        <v>202</v>
      </c>
      <c r="J16" s="146">
        <v>0</v>
      </c>
      <c r="K16" s="40">
        <v>36.78</v>
      </c>
      <c r="L16" s="41">
        <v>4</v>
      </c>
      <c r="M16" s="40">
        <v>39.4</v>
      </c>
      <c r="N16" s="41">
        <v>4</v>
      </c>
      <c r="O16" s="434"/>
      <c r="P16" s="421"/>
      <c r="Q16" s="440"/>
    </row>
    <row r="17" spans="1:17" s="3" customFormat="1" ht="99" customHeight="1" thickBot="1">
      <c r="A17" s="430"/>
      <c r="B17" s="207">
        <v>132</v>
      </c>
      <c r="C17" s="212" t="s">
        <v>202</v>
      </c>
      <c r="D17" s="209"/>
      <c r="E17" s="209" t="s">
        <v>250</v>
      </c>
      <c r="F17" s="129" t="s">
        <v>933</v>
      </c>
      <c r="G17" s="128" t="s">
        <v>924</v>
      </c>
      <c r="H17" s="212" t="s">
        <v>611</v>
      </c>
      <c r="I17" s="229" t="s">
        <v>252</v>
      </c>
      <c r="J17" s="230">
        <v>0</v>
      </c>
      <c r="K17" s="215">
        <v>37.42</v>
      </c>
      <c r="L17" s="216">
        <v>0</v>
      </c>
      <c r="M17" s="215">
        <v>38.32</v>
      </c>
      <c r="N17" s="216">
        <v>0</v>
      </c>
      <c r="O17" s="435"/>
      <c r="P17" s="422"/>
      <c r="Q17" s="441"/>
    </row>
    <row r="18" spans="1:17" s="3" customFormat="1" ht="93" customHeight="1">
      <c r="A18" s="474">
        <v>3</v>
      </c>
      <c r="B18" s="107">
        <v>120</v>
      </c>
      <c r="C18" s="170" t="s">
        <v>199</v>
      </c>
      <c r="D18" s="106">
        <v>1991</v>
      </c>
      <c r="E18" s="106"/>
      <c r="F18" s="472" t="s">
        <v>957</v>
      </c>
      <c r="G18" s="482" t="s">
        <v>958</v>
      </c>
      <c r="H18" s="170" t="s">
        <v>612</v>
      </c>
      <c r="I18" s="218" t="s">
        <v>223</v>
      </c>
      <c r="J18" s="155">
        <v>0</v>
      </c>
      <c r="K18" s="111">
        <v>35.43</v>
      </c>
      <c r="L18" s="112">
        <v>0</v>
      </c>
      <c r="M18" s="111">
        <v>47.96</v>
      </c>
      <c r="N18" s="112">
        <v>0</v>
      </c>
      <c r="O18" s="475">
        <f>N18+N19+N20</f>
        <v>4</v>
      </c>
      <c r="P18" s="476">
        <f>M18+M19+M20</f>
        <v>128.39</v>
      </c>
      <c r="Q18" s="477"/>
    </row>
    <row r="19" spans="1:17" s="3" customFormat="1" ht="93" customHeight="1">
      <c r="A19" s="429"/>
      <c r="B19" s="32">
        <v>141</v>
      </c>
      <c r="C19" s="136" t="s">
        <v>502</v>
      </c>
      <c r="D19" s="34">
        <v>1997</v>
      </c>
      <c r="E19" s="34" t="s">
        <v>228</v>
      </c>
      <c r="F19" s="136" t="s">
        <v>515</v>
      </c>
      <c r="G19" s="45" t="s">
        <v>503</v>
      </c>
      <c r="H19" s="136" t="s">
        <v>612</v>
      </c>
      <c r="I19" s="197" t="s">
        <v>470</v>
      </c>
      <c r="J19" s="146">
        <v>0</v>
      </c>
      <c r="K19" s="40">
        <v>38.42</v>
      </c>
      <c r="L19" s="41">
        <v>0</v>
      </c>
      <c r="M19" s="40">
        <v>43.27</v>
      </c>
      <c r="N19" s="41">
        <v>0</v>
      </c>
      <c r="O19" s="434"/>
      <c r="P19" s="421"/>
      <c r="Q19" s="440"/>
    </row>
    <row r="20" spans="1:17" s="3" customFormat="1" ht="93" customHeight="1" thickBot="1">
      <c r="A20" s="429"/>
      <c r="B20" s="246">
        <v>146</v>
      </c>
      <c r="C20" s="478" t="s">
        <v>474</v>
      </c>
      <c r="D20" s="248">
        <v>1998</v>
      </c>
      <c r="E20" s="248" t="s">
        <v>250</v>
      </c>
      <c r="F20" s="478" t="s">
        <v>621</v>
      </c>
      <c r="G20" s="479" t="s">
        <v>509</v>
      </c>
      <c r="H20" s="478" t="s">
        <v>612</v>
      </c>
      <c r="I20" s="480" t="s">
        <v>414</v>
      </c>
      <c r="J20" s="163">
        <v>0</v>
      </c>
      <c r="K20" s="164">
        <v>36.54</v>
      </c>
      <c r="L20" s="165">
        <v>4</v>
      </c>
      <c r="M20" s="164">
        <v>37.16</v>
      </c>
      <c r="N20" s="165">
        <v>4</v>
      </c>
      <c r="O20" s="434"/>
      <c r="P20" s="421"/>
      <c r="Q20" s="440"/>
    </row>
    <row r="21" spans="1:17" s="3" customFormat="1" ht="108.75" customHeight="1">
      <c r="A21" s="428">
        <v>4</v>
      </c>
      <c r="B21" s="115">
        <v>66</v>
      </c>
      <c r="C21" s="174" t="s">
        <v>603</v>
      </c>
      <c r="D21" s="116">
        <v>2004</v>
      </c>
      <c r="E21" s="116" t="s">
        <v>173</v>
      </c>
      <c r="F21" s="481" t="s">
        <v>954</v>
      </c>
      <c r="G21" s="482" t="s">
        <v>775</v>
      </c>
      <c r="H21" s="174" t="s">
        <v>610</v>
      </c>
      <c r="I21" s="196" t="s">
        <v>399</v>
      </c>
      <c r="J21" s="175">
        <v>0</v>
      </c>
      <c r="K21" s="120">
        <v>32.36</v>
      </c>
      <c r="L21" s="121">
        <v>0</v>
      </c>
      <c r="M21" s="120">
        <v>35.83</v>
      </c>
      <c r="N21" s="121">
        <v>0</v>
      </c>
      <c r="O21" s="433">
        <f>N21+N22+N23</f>
        <v>11</v>
      </c>
      <c r="P21" s="420">
        <f>M21+M22+M23</f>
        <v>114.53</v>
      </c>
      <c r="Q21" s="439"/>
    </row>
    <row r="22" spans="1:17" s="3" customFormat="1" ht="108.75" customHeight="1">
      <c r="A22" s="429"/>
      <c r="B22" s="32">
        <v>75</v>
      </c>
      <c r="C22" s="136" t="s">
        <v>495</v>
      </c>
      <c r="D22" s="34">
        <v>2000</v>
      </c>
      <c r="E22" s="34" t="s">
        <v>228</v>
      </c>
      <c r="F22" s="136" t="s">
        <v>591</v>
      </c>
      <c r="G22" s="45" t="s">
        <v>592</v>
      </c>
      <c r="H22" s="136" t="s">
        <v>610</v>
      </c>
      <c r="I22" s="197" t="s">
        <v>227</v>
      </c>
      <c r="J22" s="146">
        <v>7</v>
      </c>
      <c r="K22" s="40">
        <v>56.68</v>
      </c>
      <c r="L22" s="41">
        <v>0</v>
      </c>
      <c r="M22" s="40">
        <v>43.13</v>
      </c>
      <c r="N22" s="41">
        <v>7</v>
      </c>
      <c r="O22" s="434"/>
      <c r="P22" s="421"/>
      <c r="Q22" s="440"/>
    </row>
    <row r="23" spans="1:17" s="3" customFormat="1" ht="108.75" customHeight="1" thickBot="1">
      <c r="A23" s="430"/>
      <c r="B23" s="207">
        <v>69</v>
      </c>
      <c r="C23" s="212" t="s">
        <v>343</v>
      </c>
      <c r="D23" s="209">
        <v>1992</v>
      </c>
      <c r="E23" s="209" t="s">
        <v>617</v>
      </c>
      <c r="F23" s="212" t="s">
        <v>918</v>
      </c>
      <c r="G23" s="211" t="s">
        <v>919</v>
      </c>
      <c r="H23" s="212" t="s">
        <v>610</v>
      </c>
      <c r="I23" s="229" t="s">
        <v>399</v>
      </c>
      <c r="J23" s="230">
        <v>0</v>
      </c>
      <c r="K23" s="215">
        <v>36.55</v>
      </c>
      <c r="L23" s="216">
        <v>4</v>
      </c>
      <c r="M23" s="215">
        <v>35.57</v>
      </c>
      <c r="N23" s="216">
        <v>4</v>
      </c>
      <c r="O23" s="435"/>
      <c r="P23" s="422"/>
      <c r="Q23" s="441"/>
    </row>
    <row r="24" spans="1:12" s="54" customFormat="1" ht="48.75" customHeight="1">
      <c r="A24" s="50"/>
      <c r="B24" s="50"/>
      <c r="C24" s="51" t="s">
        <v>77</v>
      </c>
      <c r="D24" s="52"/>
      <c r="E24" s="52"/>
      <c r="F24" s="52"/>
      <c r="G24" s="52"/>
      <c r="H24" s="53"/>
      <c r="I24" s="52"/>
      <c r="J24" s="51" t="s">
        <v>78</v>
      </c>
      <c r="K24" s="50"/>
      <c r="L24" s="50"/>
    </row>
    <row r="25" spans="1:12" s="54" customFormat="1" ht="48.75" customHeight="1">
      <c r="A25" s="50"/>
      <c r="B25" s="50"/>
      <c r="C25" s="51" t="s">
        <v>79</v>
      </c>
      <c r="D25" s="52"/>
      <c r="E25" s="55"/>
      <c r="F25" s="52"/>
      <c r="G25" s="52"/>
      <c r="H25" s="53"/>
      <c r="I25" s="52"/>
      <c r="J25" s="51" t="s">
        <v>80</v>
      </c>
      <c r="K25" s="50"/>
      <c r="L25" s="50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</sheetData>
  <sheetProtection/>
  <mergeCells count="46">
    <mergeCell ref="Q21:Q23"/>
    <mergeCell ref="F8:F10"/>
    <mergeCell ref="I7:Q7"/>
    <mergeCell ref="Q8:Q10"/>
    <mergeCell ref="Q12:Q14"/>
    <mergeCell ref="O15:O17"/>
    <mergeCell ref="P15:P17"/>
    <mergeCell ref="Q15:Q17"/>
    <mergeCell ref="Q18:Q20"/>
    <mergeCell ref="O18:O20"/>
    <mergeCell ref="A12:A14"/>
    <mergeCell ref="A15:A17"/>
    <mergeCell ref="A18:A20"/>
    <mergeCell ref="A21:A23"/>
    <mergeCell ref="P8:P10"/>
    <mergeCell ref="O12:O14"/>
    <mergeCell ref="P12:P14"/>
    <mergeCell ref="L9:M9"/>
    <mergeCell ref="O21:O23"/>
    <mergeCell ref="P21:P23"/>
    <mergeCell ref="P18:P20"/>
    <mergeCell ref="G8:G10"/>
    <mergeCell ref="H8:H10"/>
    <mergeCell ref="I8:I10"/>
    <mergeCell ref="J8:M8"/>
    <mergeCell ref="N8:N10"/>
    <mergeCell ref="O8:O10"/>
    <mergeCell ref="J9:K9"/>
    <mergeCell ref="A7:B7"/>
    <mergeCell ref="D7:F7"/>
    <mergeCell ref="G7:H7"/>
    <mergeCell ref="A8:A10"/>
    <mergeCell ref="B8:B10"/>
    <mergeCell ref="C8:C10"/>
    <mergeCell ref="D8:D10"/>
    <mergeCell ref="E8:E10"/>
    <mergeCell ref="A1:O1"/>
    <mergeCell ref="A2:O2"/>
    <mergeCell ref="A3:O3"/>
    <mergeCell ref="A4:O4"/>
    <mergeCell ref="A5:O5"/>
    <mergeCell ref="A6:B6"/>
    <mergeCell ref="D6:F6"/>
    <mergeCell ref="G6:H6"/>
    <mergeCell ref="I6:Q6"/>
  </mergeCells>
  <printOptions/>
  <pageMargins left="0" right="0" top="0" bottom="0" header="0" footer="0"/>
  <pageSetup horizontalDpi="600" verticalDpi="600" orientation="landscape" paperSize="9" scale="3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5"/>
  <sheetViews>
    <sheetView view="pageBreakPreview" zoomScale="38" zoomScaleSheetLayoutView="38" zoomScalePageLayoutView="0" workbookViewId="0" topLeftCell="A16">
      <selection activeCell="G22" sqref="G22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5" width="16.8515625" style="48" customWidth="1"/>
    <col min="16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127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2.75" customHeight="1">
      <c r="A7" s="304" t="s">
        <v>123</v>
      </c>
      <c r="B7" s="304"/>
      <c r="C7" s="56" t="s">
        <v>133</v>
      </c>
      <c r="D7" s="451" t="s">
        <v>125</v>
      </c>
      <c r="E7" s="451"/>
      <c r="F7" s="451"/>
      <c r="G7" s="305" t="s">
        <v>132</v>
      </c>
      <c r="H7" s="305"/>
      <c r="I7" s="452" t="s">
        <v>134</v>
      </c>
      <c r="J7" s="452"/>
      <c r="K7" s="452"/>
      <c r="L7" s="452"/>
      <c r="M7" s="452"/>
      <c r="N7" s="452"/>
      <c r="O7" s="452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33" t="s">
        <v>68</v>
      </c>
      <c r="K8" s="450"/>
      <c r="L8" s="450"/>
      <c r="M8" s="450"/>
      <c r="N8" s="334"/>
      <c r="O8" s="335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60">
        <v>1</v>
      </c>
      <c r="K9" s="60">
        <v>2</v>
      </c>
      <c r="L9" s="60">
        <v>3</v>
      </c>
      <c r="M9" s="60"/>
      <c r="N9" s="81"/>
      <c r="O9" s="81"/>
    </row>
    <row r="10" spans="1:15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732</v>
      </c>
      <c r="K10" s="80" t="s">
        <v>37</v>
      </c>
      <c r="L10" s="79" t="s">
        <v>730</v>
      </c>
      <c r="M10" s="80"/>
      <c r="N10" s="79"/>
      <c r="O10" s="79"/>
    </row>
    <row r="11" spans="1:15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</row>
    <row r="12" spans="1:15" s="3" customFormat="1" ht="47.25" customHeight="1">
      <c r="A12" s="453" t="s">
        <v>565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5"/>
    </row>
    <row r="13" spans="1:15" s="3" customFormat="1" ht="132.75" customHeight="1">
      <c r="A13" s="34">
        <v>1</v>
      </c>
      <c r="B13" s="32">
        <v>126</v>
      </c>
      <c r="C13" s="33" t="s">
        <v>729</v>
      </c>
      <c r="D13" s="34"/>
      <c r="E13" s="34" t="s">
        <v>211</v>
      </c>
      <c r="F13" s="33" t="s">
        <v>420</v>
      </c>
      <c r="G13" s="45"/>
      <c r="H13" s="137" t="s">
        <v>201</v>
      </c>
      <c r="I13" s="137" t="s">
        <v>202</v>
      </c>
      <c r="J13" s="39">
        <v>0</v>
      </c>
      <c r="K13" s="39">
        <v>0</v>
      </c>
      <c r="L13" s="41">
        <v>0</v>
      </c>
      <c r="M13" s="40"/>
      <c r="N13" s="41"/>
      <c r="O13" s="47"/>
    </row>
    <row r="14" spans="1:15" s="3" customFormat="1" ht="132.75" customHeight="1">
      <c r="A14" s="34">
        <v>2</v>
      </c>
      <c r="B14" s="32">
        <v>52</v>
      </c>
      <c r="C14" s="33" t="s">
        <v>734</v>
      </c>
      <c r="D14" s="34">
        <v>1977</v>
      </c>
      <c r="E14" s="34" t="s">
        <v>211</v>
      </c>
      <c r="F14" s="33" t="s">
        <v>416</v>
      </c>
      <c r="G14" s="45" t="s">
        <v>417</v>
      </c>
      <c r="H14" s="137" t="s">
        <v>201</v>
      </c>
      <c r="I14" s="137" t="s">
        <v>418</v>
      </c>
      <c r="J14" s="39">
        <v>0</v>
      </c>
      <c r="K14" s="39">
        <v>0</v>
      </c>
      <c r="L14" s="41">
        <v>4</v>
      </c>
      <c r="M14" s="40"/>
      <c r="N14" s="41"/>
      <c r="O14" s="47"/>
    </row>
    <row r="15" spans="1:15" s="3" customFormat="1" ht="132.75" customHeight="1">
      <c r="A15" s="34"/>
      <c r="B15" s="32">
        <v>165</v>
      </c>
      <c r="C15" s="33" t="s">
        <v>735</v>
      </c>
      <c r="D15" s="34"/>
      <c r="E15" s="34" t="s">
        <v>211</v>
      </c>
      <c r="F15" s="33" t="s">
        <v>719</v>
      </c>
      <c r="G15" s="45"/>
      <c r="H15" s="137" t="s">
        <v>717</v>
      </c>
      <c r="I15" s="137" t="s">
        <v>718</v>
      </c>
      <c r="J15" s="293" t="s">
        <v>731</v>
      </c>
      <c r="K15" s="294"/>
      <c r="L15" s="294"/>
      <c r="M15" s="294"/>
      <c r="N15" s="294"/>
      <c r="O15" s="295"/>
    </row>
    <row r="16" spans="1:15" s="2" customFormat="1" ht="33" customHeight="1">
      <c r="A16" s="326" t="s">
        <v>65</v>
      </c>
      <c r="B16" s="329" t="s">
        <v>3</v>
      </c>
      <c r="C16" s="329" t="s">
        <v>1</v>
      </c>
      <c r="D16" s="329" t="s">
        <v>66</v>
      </c>
      <c r="E16" s="329" t="s">
        <v>4</v>
      </c>
      <c r="F16" s="329" t="s">
        <v>2</v>
      </c>
      <c r="G16" s="319" t="s">
        <v>8</v>
      </c>
      <c r="H16" s="322" t="s">
        <v>9</v>
      </c>
      <c r="I16" s="322" t="s">
        <v>67</v>
      </c>
      <c r="J16" s="333" t="s">
        <v>68</v>
      </c>
      <c r="K16" s="450"/>
      <c r="L16" s="450"/>
      <c r="M16" s="450"/>
      <c r="N16" s="334"/>
      <c r="O16" s="335"/>
    </row>
    <row r="17" spans="1:15" s="2" customFormat="1" ht="33" customHeight="1">
      <c r="A17" s="327"/>
      <c r="B17" s="330"/>
      <c r="C17" s="330"/>
      <c r="D17" s="330"/>
      <c r="E17" s="330"/>
      <c r="F17" s="330"/>
      <c r="G17" s="320"/>
      <c r="H17" s="323"/>
      <c r="I17" s="323"/>
      <c r="J17" s="60">
        <v>1</v>
      </c>
      <c r="K17" s="60">
        <v>2</v>
      </c>
      <c r="L17" s="60">
        <v>3</v>
      </c>
      <c r="M17" s="60">
        <v>4</v>
      </c>
      <c r="N17" s="81">
        <v>5</v>
      </c>
      <c r="O17" s="81">
        <v>6</v>
      </c>
    </row>
    <row r="18" spans="1:15" s="3" customFormat="1" ht="32.25" customHeight="1">
      <c r="A18" s="328"/>
      <c r="B18" s="331"/>
      <c r="C18" s="331"/>
      <c r="D18" s="331"/>
      <c r="E18" s="331"/>
      <c r="F18" s="331"/>
      <c r="G18" s="321"/>
      <c r="H18" s="324"/>
      <c r="I18" s="324"/>
      <c r="J18" s="79" t="s">
        <v>128</v>
      </c>
      <c r="K18" s="80" t="s">
        <v>730</v>
      </c>
      <c r="L18" s="79" t="s">
        <v>736</v>
      </c>
      <c r="M18" s="80" t="s">
        <v>129</v>
      </c>
      <c r="N18" s="79" t="s">
        <v>130</v>
      </c>
      <c r="O18" s="79" t="s">
        <v>131</v>
      </c>
    </row>
    <row r="19" spans="1:15" s="3" customFormat="1" ht="47.25" customHeight="1">
      <c r="A19" s="453" t="s">
        <v>733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5"/>
    </row>
    <row r="20" spans="1:15" s="3" customFormat="1" ht="132.75" customHeight="1">
      <c r="A20" s="34">
        <v>1</v>
      </c>
      <c r="B20" s="32">
        <v>12</v>
      </c>
      <c r="C20" s="33" t="s">
        <v>385</v>
      </c>
      <c r="D20" s="34">
        <v>1992</v>
      </c>
      <c r="E20" s="34" t="s">
        <v>250</v>
      </c>
      <c r="F20" s="33" t="s">
        <v>483</v>
      </c>
      <c r="G20" s="45" t="s">
        <v>454</v>
      </c>
      <c r="H20" s="137" t="s">
        <v>384</v>
      </c>
      <c r="I20" s="137" t="s">
        <v>433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/>
    </row>
    <row r="21" spans="1:15" s="3" customFormat="1" ht="132.75" customHeight="1">
      <c r="A21" s="34">
        <v>2</v>
      </c>
      <c r="B21" s="32">
        <v>60</v>
      </c>
      <c r="C21" s="33" t="s">
        <v>343</v>
      </c>
      <c r="D21" s="34">
        <v>1992</v>
      </c>
      <c r="E21" s="34" t="s">
        <v>237</v>
      </c>
      <c r="F21" s="33" t="s">
        <v>521</v>
      </c>
      <c r="G21" s="45" t="s">
        <v>928</v>
      </c>
      <c r="H21" s="137" t="s">
        <v>342</v>
      </c>
      <c r="I21" s="137" t="s">
        <v>399</v>
      </c>
      <c r="J21" s="39">
        <v>0</v>
      </c>
      <c r="K21" s="39">
        <v>0</v>
      </c>
      <c r="L21" s="39">
        <v>0</v>
      </c>
      <c r="M21" s="39">
        <v>0</v>
      </c>
      <c r="N21" s="39">
        <v>4</v>
      </c>
      <c r="O21" s="39"/>
    </row>
    <row r="22" spans="1:15" s="3" customFormat="1" ht="132.75" customHeight="1">
      <c r="A22" s="34">
        <v>3</v>
      </c>
      <c r="B22" s="32">
        <v>26</v>
      </c>
      <c r="C22" s="33" t="s">
        <v>349</v>
      </c>
      <c r="D22" s="34">
        <v>1970</v>
      </c>
      <c r="E22" s="34" t="s">
        <v>237</v>
      </c>
      <c r="F22" s="33" t="s">
        <v>542</v>
      </c>
      <c r="G22" s="45" t="s">
        <v>519</v>
      </c>
      <c r="H22" s="137" t="s">
        <v>201</v>
      </c>
      <c r="I22" s="137" t="s">
        <v>6</v>
      </c>
      <c r="J22" s="39">
        <v>0</v>
      </c>
      <c r="K22" s="39">
        <v>0</v>
      </c>
      <c r="L22" s="39">
        <v>0</v>
      </c>
      <c r="M22" s="39">
        <v>0</v>
      </c>
      <c r="N22" s="39">
        <v>8</v>
      </c>
      <c r="O22" s="39"/>
    </row>
    <row r="23" spans="1:15" s="3" customFormat="1" ht="132.75" customHeight="1">
      <c r="A23" s="34"/>
      <c r="B23" s="32">
        <v>102</v>
      </c>
      <c r="C23" s="33" t="s">
        <v>446</v>
      </c>
      <c r="D23" s="34">
        <v>1979</v>
      </c>
      <c r="E23" s="34" t="s">
        <v>250</v>
      </c>
      <c r="F23" s="68" t="s">
        <v>925</v>
      </c>
      <c r="G23" s="45" t="s">
        <v>926</v>
      </c>
      <c r="H23" s="137" t="s">
        <v>404</v>
      </c>
      <c r="I23" s="137" t="s">
        <v>361</v>
      </c>
      <c r="J23" s="39">
        <v>0</v>
      </c>
      <c r="K23" s="39">
        <v>4</v>
      </c>
      <c r="L23" s="39"/>
      <c r="M23" s="39"/>
      <c r="N23" s="39"/>
      <c r="O23" s="39"/>
    </row>
    <row r="24" spans="1:12" s="54" customFormat="1" ht="48.75" customHeight="1">
      <c r="A24" s="50"/>
      <c r="B24" s="50"/>
      <c r="C24" s="51" t="s">
        <v>77</v>
      </c>
      <c r="D24" s="52"/>
      <c r="E24" s="52"/>
      <c r="F24" s="52"/>
      <c r="G24" s="52"/>
      <c r="H24" s="53"/>
      <c r="I24" s="52"/>
      <c r="J24" s="51" t="s">
        <v>78</v>
      </c>
      <c r="K24" s="50"/>
      <c r="L24" s="50"/>
    </row>
    <row r="25" spans="1:12" s="54" customFormat="1" ht="48.75" customHeight="1">
      <c r="A25" s="50"/>
      <c r="B25" s="50"/>
      <c r="C25" s="51" t="s">
        <v>79</v>
      </c>
      <c r="D25" s="52"/>
      <c r="E25" s="55"/>
      <c r="F25" s="52"/>
      <c r="G25" s="52"/>
      <c r="H25" s="53"/>
      <c r="I25" s="52"/>
      <c r="J25" s="51" t="s">
        <v>80</v>
      </c>
      <c r="K25" s="50"/>
      <c r="L25" s="50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</sheetData>
  <sheetProtection/>
  <mergeCells count="36">
    <mergeCell ref="H16:H18"/>
    <mergeCell ref="I16:I18"/>
    <mergeCell ref="J16:O16"/>
    <mergeCell ref="A12:O12"/>
    <mergeCell ref="A19:O19"/>
    <mergeCell ref="J15:O15"/>
    <mergeCell ref="A16:A18"/>
    <mergeCell ref="B16:B18"/>
    <mergeCell ref="C16:C18"/>
    <mergeCell ref="D16:D18"/>
    <mergeCell ref="E16:E18"/>
    <mergeCell ref="F16:F18"/>
    <mergeCell ref="G16:G18"/>
    <mergeCell ref="A1:O1"/>
    <mergeCell ref="A2:O2"/>
    <mergeCell ref="A3:O3"/>
    <mergeCell ref="A4:O4"/>
    <mergeCell ref="A5:O5"/>
    <mergeCell ref="A6:B6"/>
    <mergeCell ref="A7:B7"/>
    <mergeCell ref="A8:A10"/>
    <mergeCell ref="B8:B10"/>
    <mergeCell ref="F8:F10"/>
    <mergeCell ref="G8:G10"/>
    <mergeCell ref="H8:H10"/>
    <mergeCell ref="I8:I10"/>
    <mergeCell ref="C8:C10"/>
    <mergeCell ref="D8:D10"/>
    <mergeCell ref="E8:E10"/>
    <mergeCell ref="D6:F6"/>
    <mergeCell ref="G6:H6"/>
    <mergeCell ref="I6:O6"/>
    <mergeCell ref="J8:O8"/>
    <mergeCell ref="D7:F7"/>
    <mergeCell ref="G7:H7"/>
    <mergeCell ref="I7:O7"/>
  </mergeCells>
  <printOptions/>
  <pageMargins left="0" right="0" top="0" bottom="0" header="0" footer="0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35"/>
  <sheetViews>
    <sheetView view="pageBreakPreview" zoomScale="38" zoomScaleSheetLayoutView="38" zoomScalePageLayoutView="0" workbookViewId="0" topLeftCell="A1">
      <selection activeCell="J32" sqref="J32:O32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6.5742187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83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11</v>
      </c>
      <c r="B7" s="304"/>
      <c r="C7" s="56" t="s">
        <v>14</v>
      </c>
      <c r="D7" s="304" t="s">
        <v>86</v>
      </c>
      <c r="E7" s="304"/>
      <c r="F7" s="304"/>
      <c r="G7" s="305"/>
      <c r="H7" s="305"/>
      <c r="I7" s="305" t="s">
        <v>84</v>
      </c>
      <c r="J7" s="305"/>
      <c r="K7" s="305"/>
      <c r="L7" s="305"/>
      <c r="M7" s="305"/>
      <c r="N7" s="305"/>
      <c r="O7" s="305"/>
    </row>
    <row r="8" spans="1:15" s="2" customFormat="1" ht="33" customHeight="1">
      <c r="A8" s="276" t="s">
        <v>65</v>
      </c>
      <c r="B8" s="307" t="s">
        <v>3</v>
      </c>
      <c r="C8" s="307" t="s">
        <v>1</v>
      </c>
      <c r="D8" s="307" t="s">
        <v>66</v>
      </c>
      <c r="E8" s="307" t="s">
        <v>4</v>
      </c>
      <c r="F8" s="307" t="s">
        <v>2</v>
      </c>
      <c r="G8" s="297" t="s">
        <v>8</v>
      </c>
      <c r="H8" s="300" t="s">
        <v>9</v>
      </c>
      <c r="I8" s="300" t="s">
        <v>67</v>
      </c>
      <c r="J8" s="303" t="s">
        <v>68</v>
      </c>
      <c r="K8" s="303"/>
      <c r="L8" s="303"/>
      <c r="M8" s="303"/>
      <c r="N8" s="300" t="s">
        <v>69</v>
      </c>
      <c r="O8" s="300"/>
    </row>
    <row r="9" spans="1:15" s="2" customFormat="1" ht="33" customHeight="1">
      <c r="A9" s="277"/>
      <c r="B9" s="308"/>
      <c r="C9" s="308"/>
      <c r="D9" s="308"/>
      <c r="E9" s="308"/>
      <c r="F9" s="308"/>
      <c r="G9" s="298"/>
      <c r="H9" s="301"/>
      <c r="I9" s="301"/>
      <c r="J9" s="303" t="s">
        <v>70</v>
      </c>
      <c r="K9" s="303"/>
      <c r="L9" s="303" t="s">
        <v>71</v>
      </c>
      <c r="M9" s="303"/>
      <c r="N9" s="301"/>
      <c r="O9" s="301"/>
    </row>
    <row r="10" spans="1:17" s="3" customFormat="1" ht="32.25" customHeight="1">
      <c r="A10" s="306"/>
      <c r="B10" s="309"/>
      <c r="C10" s="309"/>
      <c r="D10" s="309"/>
      <c r="E10" s="309"/>
      <c r="F10" s="309"/>
      <c r="G10" s="299"/>
      <c r="H10" s="302"/>
      <c r="I10" s="302"/>
      <c r="J10" s="66" t="s">
        <v>72</v>
      </c>
      <c r="K10" s="67" t="s">
        <v>73</v>
      </c>
      <c r="L10" s="66" t="s">
        <v>72</v>
      </c>
      <c r="M10" s="67" t="s">
        <v>73</v>
      </c>
      <c r="N10" s="302"/>
      <c r="O10" s="302"/>
      <c r="P10" s="30">
        <v>43</v>
      </c>
      <c r="Q10" s="30">
        <v>52</v>
      </c>
    </row>
    <row r="11" spans="1:17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  <c r="P11" s="42" t="e">
        <f>(#REF!-$P$10)/4</f>
        <v>#REF!</v>
      </c>
      <c r="Q11" s="43" t="e">
        <f>(#REF!-$Q$10)/4</f>
        <v>#REF!</v>
      </c>
    </row>
    <row r="12" spans="1:17" s="3" customFormat="1" ht="39.75" customHeight="1">
      <c r="A12" s="290" t="s">
        <v>565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2"/>
      <c r="P12" s="42"/>
      <c r="Q12" s="43"/>
    </row>
    <row r="13" spans="1:17" s="3" customFormat="1" ht="142.5" customHeight="1">
      <c r="A13" s="34">
        <v>1</v>
      </c>
      <c r="B13" s="32">
        <v>32</v>
      </c>
      <c r="C13" s="68" t="s">
        <v>556</v>
      </c>
      <c r="D13" s="34">
        <v>1997</v>
      </c>
      <c r="E13" s="34" t="s">
        <v>177</v>
      </c>
      <c r="F13" s="68" t="s">
        <v>208</v>
      </c>
      <c r="G13" s="74" t="s">
        <v>209</v>
      </c>
      <c r="H13" s="46" t="s">
        <v>206</v>
      </c>
      <c r="I13" s="37" t="s">
        <v>6</v>
      </c>
      <c r="J13" s="71">
        <v>0</v>
      </c>
      <c r="K13" s="72">
        <v>33.65</v>
      </c>
      <c r="L13" s="73">
        <v>0</v>
      </c>
      <c r="M13" s="72">
        <v>32.6</v>
      </c>
      <c r="N13" s="73">
        <v>0</v>
      </c>
      <c r="O13" s="47"/>
      <c r="P13" s="42">
        <f>(K13-$P$10)/4</f>
        <v>-2.3375000000000004</v>
      </c>
      <c r="Q13" s="43">
        <f>(M13-$Q$10)/4</f>
        <v>-4.85</v>
      </c>
    </row>
    <row r="14" spans="1:17" s="3" customFormat="1" ht="142.5" customHeight="1">
      <c r="A14" s="34">
        <v>2</v>
      </c>
      <c r="B14" s="32">
        <v>31</v>
      </c>
      <c r="C14" s="68" t="s">
        <v>555</v>
      </c>
      <c r="D14" s="34">
        <v>1990</v>
      </c>
      <c r="E14" s="34" t="s">
        <v>177</v>
      </c>
      <c r="F14" s="68" t="s">
        <v>204</v>
      </c>
      <c r="G14" s="74" t="s">
        <v>205</v>
      </c>
      <c r="H14" s="46" t="s">
        <v>206</v>
      </c>
      <c r="I14" s="37" t="s">
        <v>207</v>
      </c>
      <c r="J14" s="71">
        <v>0</v>
      </c>
      <c r="K14" s="72">
        <v>33.09</v>
      </c>
      <c r="L14" s="73">
        <v>0</v>
      </c>
      <c r="M14" s="72">
        <v>33.41</v>
      </c>
      <c r="N14" s="73">
        <v>0</v>
      </c>
      <c r="O14" s="47"/>
      <c r="P14" s="42">
        <f aca="true" t="shared" si="0" ref="P14:P20">(K14-$P$10)/4</f>
        <v>-2.477499999999999</v>
      </c>
      <c r="Q14" s="43">
        <f aca="true" t="shared" si="1" ref="Q14:Q20">(M14-$Q$10)/4</f>
        <v>-4.647500000000001</v>
      </c>
    </row>
    <row r="15" spans="1:17" s="3" customFormat="1" ht="142.5" customHeight="1">
      <c r="A15" s="34">
        <v>3</v>
      </c>
      <c r="B15" s="32">
        <v>51</v>
      </c>
      <c r="C15" s="68" t="s">
        <v>562</v>
      </c>
      <c r="D15" s="34"/>
      <c r="E15" s="34" t="s">
        <v>211</v>
      </c>
      <c r="F15" s="68" t="s">
        <v>215</v>
      </c>
      <c r="G15" s="74"/>
      <c r="H15" s="46" t="s">
        <v>213</v>
      </c>
      <c r="I15" s="37" t="s">
        <v>214</v>
      </c>
      <c r="J15" s="71">
        <v>0</v>
      </c>
      <c r="K15" s="72">
        <v>30.87</v>
      </c>
      <c r="L15" s="73">
        <v>0</v>
      </c>
      <c r="M15" s="72">
        <v>35.35</v>
      </c>
      <c r="N15" s="73">
        <v>0</v>
      </c>
      <c r="O15" s="47"/>
      <c r="P15" s="42">
        <f>(K15-$P$10)/4</f>
        <v>-3.0324999999999998</v>
      </c>
      <c r="Q15" s="43">
        <f>(M15-$Q$10)/4</f>
        <v>-4.1625</v>
      </c>
    </row>
    <row r="16" spans="1:17" s="3" customFormat="1" ht="142.5" customHeight="1">
      <c r="A16" s="34">
        <v>4</v>
      </c>
      <c r="B16" s="32">
        <v>80</v>
      </c>
      <c r="C16" s="68" t="s">
        <v>559</v>
      </c>
      <c r="D16" s="34"/>
      <c r="E16" s="34" t="s">
        <v>211</v>
      </c>
      <c r="F16" s="68" t="s">
        <v>224</v>
      </c>
      <c r="G16" s="74" t="s">
        <v>225</v>
      </c>
      <c r="H16" s="46" t="s">
        <v>226</v>
      </c>
      <c r="I16" s="37" t="s">
        <v>227</v>
      </c>
      <c r="J16" s="71">
        <v>0</v>
      </c>
      <c r="K16" s="72">
        <v>36.65</v>
      </c>
      <c r="L16" s="73">
        <v>0</v>
      </c>
      <c r="M16" s="72">
        <v>40.06</v>
      </c>
      <c r="N16" s="73">
        <v>0</v>
      </c>
      <c r="O16" s="47"/>
      <c r="P16" s="42">
        <f>(K16-$P$10)/4</f>
        <v>-1.5875000000000004</v>
      </c>
      <c r="Q16" s="43">
        <f>(M16-$Q$10)/4</f>
        <v>-2.9849999999999994</v>
      </c>
    </row>
    <row r="17" spans="1:17" s="3" customFormat="1" ht="142.5" customHeight="1">
      <c r="A17" s="34">
        <v>5</v>
      </c>
      <c r="B17" s="32">
        <v>57</v>
      </c>
      <c r="C17" s="68" t="s">
        <v>557</v>
      </c>
      <c r="D17" s="34">
        <f>2016-27</f>
        <v>1989</v>
      </c>
      <c r="E17" s="34" t="s">
        <v>211</v>
      </c>
      <c r="F17" s="68" t="s">
        <v>216</v>
      </c>
      <c r="G17" s="74" t="s">
        <v>217</v>
      </c>
      <c r="H17" s="46" t="s">
        <v>218</v>
      </c>
      <c r="I17" s="37" t="s">
        <v>219</v>
      </c>
      <c r="J17" s="71">
        <v>0</v>
      </c>
      <c r="K17" s="72">
        <v>33.53</v>
      </c>
      <c r="L17" s="73">
        <v>4</v>
      </c>
      <c r="M17" s="72">
        <v>31.44</v>
      </c>
      <c r="N17" s="73">
        <v>4</v>
      </c>
      <c r="O17" s="47"/>
      <c r="P17" s="42">
        <f t="shared" si="0"/>
        <v>-2.3674999999999997</v>
      </c>
      <c r="Q17" s="43">
        <f t="shared" si="1"/>
        <v>-5.14</v>
      </c>
    </row>
    <row r="18" spans="1:17" s="3" customFormat="1" ht="142.5" customHeight="1">
      <c r="A18" s="34">
        <v>6</v>
      </c>
      <c r="B18" s="32">
        <v>72</v>
      </c>
      <c r="C18" s="68" t="s">
        <v>558</v>
      </c>
      <c r="D18" s="34">
        <v>1990</v>
      </c>
      <c r="E18" s="34" t="s">
        <v>220</v>
      </c>
      <c r="F18" s="68" t="s">
        <v>221</v>
      </c>
      <c r="G18" s="74" t="s">
        <v>222</v>
      </c>
      <c r="H18" s="46" t="s">
        <v>179</v>
      </c>
      <c r="I18" s="37" t="s">
        <v>223</v>
      </c>
      <c r="J18" s="71">
        <v>0</v>
      </c>
      <c r="K18" s="72">
        <v>36.94</v>
      </c>
      <c r="L18" s="73">
        <v>4</v>
      </c>
      <c r="M18" s="72">
        <v>36.34</v>
      </c>
      <c r="N18" s="73">
        <v>4</v>
      </c>
      <c r="O18" s="47"/>
      <c r="P18" s="42">
        <f t="shared" si="0"/>
        <v>-1.5150000000000006</v>
      </c>
      <c r="Q18" s="43">
        <f t="shared" si="1"/>
        <v>-3.914999999999999</v>
      </c>
    </row>
    <row r="19" spans="1:17" s="3" customFormat="1" ht="142.5" customHeight="1">
      <c r="A19" s="34">
        <v>7</v>
      </c>
      <c r="B19" s="32">
        <v>105</v>
      </c>
      <c r="C19" s="68" t="s">
        <v>560</v>
      </c>
      <c r="D19" s="34">
        <v>1975</v>
      </c>
      <c r="E19" s="34" t="s">
        <v>228</v>
      </c>
      <c r="F19" s="68" t="s">
        <v>233</v>
      </c>
      <c r="G19" s="74" t="s">
        <v>229</v>
      </c>
      <c r="H19" s="46" t="s">
        <v>230</v>
      </c>
      <c r="I19" s="37" t="s">
        <v>6</v>
      </c>
      <c r="J19" s="71">
        <v>4</v>
      </c>
      <c r="K19" s="72">
        <v>36.61</v>
      </c>
      <c r="L19" s="73">
        <v>0</v>
      </c>
      <c r="M19" s="72">
        <v>39.75</v>
      </c>
      <c r="N19" s="73">
        <v>4</v>
      </c>
      <c r="O19" s="47"/>
      <c r="P19" s="42">
        <f t="shared" si="0"/>
        <v>-1.5975000000000001</v>
      </c>
      <c r="Q19" s="43">
        <f t="shared" si="1"/>
        <v>-3.0625</v>
      </c>
    </row>
    <row r="20" spans="1:17" s="3" customFormat="1" ht="142.5" customHeight="1">
      <c r="A20" s="34">
        <v>8</v>
      </c>
      <c r="B20" s="32">
        <v>112</v>
      </c>
      <c r="C20" s="68" t="s">
        <v>561</v>
      </c>
      <c r="D20" s="34">
        <v>2002</v>
      </c>
      <c r="E20" s="34" t="s">
        <v>220</v>
      </c>
      <c r="F20" s="68" t="s">
        <v>231</v>
      </c>
      <c r="G20" s="74"/>
      <c r="H20" s="46" t="s">
        <v>195</v>
      </c>
      <c r="I20" s="37" t="s">
        <v>232</v>
      </c>
      <c r="J20" s="71">
        <v>5</v>
      </c>
      <c r="K20" s="72">
        <v>44.74</v>
      </c>
      <c r="L20" s="73">
        <v>9</v>
      </c>
      <c r="M20" s="72">
        <v>55.33</v>
      </c>
      <c r="N20" s="73">
        <v>14</v>
      </c>
      <c r="O20" s="47"/>
      <c r="P20" s="42">
        <f t="shared" si="0"/>
        <v>0.4350000000000005</v>
      </c>
      <c r="Q20" s="43">
        <f t="shared" si="1"/>
        <v>0.8324999999999996</v>
      </c>
    </row>
    <row r="21" spans="1:17" s="3" customFormat="1" ht="142.5" customHeight="1">
      <c r="A21" s="34"/>
      <c r="B21" s="32">
        <v>50</v>
      </c>
      <c r="C21" s="68" t="s">
        <v>572</v>
      </c>
      <c r="D21" s="34"/>
      <c r="E21" s="34" t="s">
        <v>211</v>
      </c>
      <c r="F21" s="68" t="s">
        <v>212</v>
      </c>
      <c r="G21" s="45"/>
      <c r="H21" s="46" t="s">
        <v>213</v>
      </c>
      <c r="I21" s="37" t="s">
        <v>214</v>
      </c>
      <c r="J21" s="293" t="s">
        <v>567</v>
      </c>
      <c r="K21" s="294"/>
      <c r="L21" s="294"/>
      <c r="M21" s="294"/>
      <c r="N21" s="294"/>
      <c r="O21" s="295"/>
      <c r="P21" s="42">
        <f>(K21-$P$10)/4</f>
        <v>-10.75</v>
      </c>
      <c r="Q21" s="43">
        <f>(M21-$Q$10)/4</f>
        <v>-13</v>
      </c>
    </row>
    <row r="22" spans="1:17" s="3" customFormat="1" ht="39.75" customHeight="1">
      <c r="A22" s="290" t="s">
        <v>566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2"/>
      <c r="P22" s="42"/>
      <c r="Q22" s="43"/>
    </row>
    <row r="23" spans="1:17" s="3" customFormat="1" ht="142.5" customHeight="1">
      <c r="A23" s="34">
        <v>1</v>
      </c>
      <c r="B23" s="32">
        <v>134</v>
      </c>
      <c r="C23" s="68" t="s">
        <v>546</v>
      </c>
      <c r="D23" s="34"/>
      <c r="E23" s="34" t="s">
        <v>173</v>
      </c>
      <c r="F23" s="68" t="s">
        <v>569</v>
      </c>
      <c r="G23" s="74" t="s">
        <v>570</v>
      </c>
      <c r="H23" s="46" t="s">
        <v>201</v>
      </c>
      <c r="I23" s="37" t="s">
        <v>202</v>
      </c>
      <c r="J23" s="71">
        <v>0</v>
      </c>
      <c r="K23" s="72">
        <v>37.08</v>
      </c>
      <c r="L23" s="73">
        <v>0</v>
      </c>
      <c r="M23" s="72">
        <v>37.5</v>
      </c>
      <c r="N23" s="73">
        <v>0</v>
      </c>
      <c r="O23" s="47"/>
      <c r="P23" s="42">
        <f aca="true" t="shared" si="2" ref="P23:P33">(K23-$P$10)/4</f>
        <v>-1.4800000000000004</v>
      </c>
      <c r="Q23" s="43">
        <f aca="true" t="shared" si="3" ref="Q23:Q33">(M23-$Q$10)/4</f>
        <v>-3.625</v>
      </c>
    </row>
    <row r="24" spans="1:17" s="3" customFormat="1" ht="142.5" customHeight="1">
      <c r="A24" s="34">
        <v>2</v>
      </c>
      <c r="B24" s="32">
        <v>115</v>
      </c>
      <c r="C24" s="68" t="s">
        <v>552</v>
      </c>
      <c r="D24" s="34">
        <v>2004</v>
      </c>
      <c r="E24" s="34" t="s">
        <v>173</v>
      </c>
      <c r="F24" s="68" t="s">
        <v>580</v>
      </c>
      <c r="G24" s="74" t="s">
        <v>581</v>
      </c>
      <c r="H24" s="46" t="s">
        <v>195</v>
      </c>
      <c r="I24" s="37" t="s">
        <v>196</v>
      </c>
      <c r="J24" s="71">
        <v>0</v>
      </c>
      <c r="K24" s="72">
        <v>36.69</v>
      </c>
      <c r="L24" s="73">
        <v>0</v>
      </c>
      <c r="M24" s="72">
        <v>38.97</v>
      </c>
      <c r="N24" s="73">
        <v>0</v>
      </c>
      <c r="O24" s="47"/>
      <c r="P24" s="42">
        <f t="shared" si="2"/>
        <v>-1.5775000000000006</v>
      </c>
      <c r="Q24" s="43">
        <f t="shared" si="3"/>
        <v>-3.2575000000000003</v>
      </c>
    </row>
    <row r="25" spans="1:17" s="3" customFormat="1" ht="142.5" customHeight="1">
      <c r="A25" s="34">
        <v>3</v>
      </c>
      <c r="B25" s="32">
        <v>88</v>
      </c>
      <c r="C25" s="68" t="s">
        <v>563</v>
      </c>
      <c r="D25" s="34">
        <v>2004</v>
      </c>
      <c r="E25" s="34" t="s">
        <v>177</v>
      </c>
      <c r="F25" s="68" t="s">
        <v>234</v>
      </c>
      <c r="G25" s="74" t="s">
        <v>189</v>
      </c>
      <c r="H25" s="46" t="s">
        <v>190</v>
      </c>
      <c r="I25" s="37" t="s">
        <v>191</v>
      </c>
      <c r="J25" s="71">
        <v>0</v>
      </c>
      <c r="K25" s="72">
        <v>39.8</v>
      </c>
      <c r="L25" s="73">
        <v>0</v>
      </c>
      <c r="M25" s="72">
        <v>40.32</v>
      </c>
      <c r="N25" s="73">
        <v>0</v>
      </c>
      <c r="O25" s="47"/>
      <c r="P25" s="42">
        <f t="shared" si="2"/>
        <v>-0.8000000000000007</v>
      </c>
      <c r="Q25" s="43">
        <f t="shared" si="3"/>
        <v>-2.92</v>
      </c>
    </row>
    <row r="26" spans="1:17" s="3" customFormat="1" ht="142.5" customHeight="1">
      <c r="A26" s="34">
        <v>4</v>
      </c>
      <c r="B26" s="32">
        <v>119</v>
      </c>
      <c r="C26" s="68" t="s">
        <v>554</v>
      </c>
      <c r="D26" s="34">
        <v>2004</v>
      </c>
      <c r="E26" s="34" t="s">
        <v>173</v>
      </c>
      <c r="F26" s="68" t="s">
        <v>571</v>
      </c>
      <c r="G26" s="74"/>
      <c r="H26" s="46" t="s">
        <v>179</v>
      </c>
      <c r="I26" s="37" t="s">
        <v>199</v>
      </c>
      <c r="J26" s="71">
        <v>0</v>
      </c>
      <c r="K26" s="72">
        <v>39.37</v>
      </c>
      <c r="L26" s="73">
        <v>0</v>
      </c>
      <c r="M26" s="72">
        <v>41.44</v>
      </c>
      <c r="N26" s="73">
        <v>0</v>
      </c>
      <c r="O26" s="47"/>
      <c r="P26" s="42">
        <f t="shared" si="2"/>
        <v>-0.9075000000000006</v>
      </c>
      <c r="Q26" s="43">
        <f t="shared" si="3"/>
        <v>-2.6400000000000006</v>
      </c>
    </row>
    <row r="27" spans="1:17" s="3" customFormat="1" ht="142.5" customHeight="1">
      <c r="A27" s="34">
        <v>5</v>
      </c>
      <c r="B27" s="32">
        <v>83</v>
      </c>
      <c r="C27" s="68" t="s">
        <v>551</v>
      </c>
      <c r="D27" s="34">
        <v>2006</v>
      </c>
      <c r="E27" s="34" t="s">
        <v>177</v>
      </c>
      <c r="F27" s="68" t="s">
        <v>877</v>
      </c>
      <c r="G27" s="74" t="s">
        <v>878</v>
      </c>
      <c r="H27" s="46" t="s">
        <v>187</v>
      </c>
      <c r="I27" s="37" t="s">
        <v>188</v>
      </c>
      <c r="J27" s="71">
        <v>4</v>
      </c>
      <c r="K27" s="72">
        <v>42.65</v>
      </c>
      <c r="L27" s="73">
        <v>0</v>
      </c>
      <c r="M27" s="72">
        <v>34.97</v>
      </c>
      <c r="N27" s="73">
        <v>4</v>
      </c>
      <c r="O27" s="47"/>
      <c r="P27" s="42">
        <f t="shared" si="2"/>
        <v>-0.08750000000000036</v>
      </c>
      <c r="Q27" s="43">
        <f t="shared" si="3"/>
        <v>-4.2575</v>
      </c>
    </row>
    <row r="28" spans="1:17" s="3" customFormat="1" ht="142.5" customHeight="1">
      <c r="A28" s="34">
        <v>6</v>
      </c>
      <c r="B28" s="32">
        <v>135</v>
      </c>
      <c r="C28" s="68" t="s">
        <v>546</v>
      </c>
      <c r="D28" s="34"/>
      <c r="E28" s="34" t="s">
        <v>173</v>
      </c>
      <c r="F28" s="68" t="s">
        <v>879</v>
      </c>
      <c r="G28" s="74" t="s">
        <v>626</v>
      </c>
      <c r="H28" s="46" t="s">
        <v>201</v>
      </c>
      <c r="I28" s="37" t="s">
        <v>202</v>
      </c>
      <c r="J28" s="71">
        <v>0</v>
      </c>
      <c r="K28" s="72">
        <v>38.01</v>
      </c>
      <c r="L28" s="73">
        <v>4</v>
      </c>
      <c r="M28" s="72">
        <v>41.19</v>
      </c>
      <c r="N28" s="73">
        <v>4</v>
      </c>
      <c r="O28" s="47"/>
      <c r="P28" s="42">
        <f t="shared" si="2"/>
        <v>-1.2475000000000005</v>
      </c>
      <c r="Q28" s="43">
        <f t="shared" si="3"/>
        <v>-2.7025000000000006</v>
      </c>
    </row>
    <row r="29" spans="1:17" s="3" customFormat="1" ht="142.5" customHeight="1">
      <c r="A29" s="34">
        <v>7</v>
      </c>
      <c r="B29" s="32">
        <v>33</v>
      </c>
      <c r="C29" s="68" t="s">
        <v>548</v>
      </c>
      <c r="D29" s="34">
        <v>2006</v>
      </c>
      <c r="E29" s="34" t="s">
        <v>177</v>
      </c>
      <c r="F29" s="68" t="s">
        <v>235</v>
      </c>
      <c r="G29" s="74" t="s">
        <v>178</v>
      </c>
      <c r="H29" s="46" t="s">
        <v>179</v>
      </c>
      <c r="I29" s="37" t="s">
        <v>180</v>
      </c>
      <c r="J29" s="71">
        <v>0</v>
      </c>
      <c r="K29" s="72">
        <v>38.32</v>
      </c>
      <c r="L29" s="73">
        <v>4</v>
      </c>
      <c r="M29" s="72">
        <v>45.65</v>
      </c>
      <c r="N29" s="73">
        <v>4</v>
      </c>
      <c r="O29" s="47"/>
      <c r="P29" s="42">
        <f t="shared" si="2"/>
        <v>-1.17</v>
      </c>
      <c r="Q29" s="43">
        <f t="shared" si="3"/>
        <v>-1.5875000000000004</v>
      </c>
    </row>
    <row r="30" spans="1:17" s="3" customFormat="1" ht="142.5" customHeight="1">
      <c r="A30" s="34">
        <v>8</v>
      </c>
      <c r="B30" s="32">
        <v>86</v>
      </c>
      <c r="C30" s="68" t="s">
        <v>547</v>
      </c>
      <c r="D30" s="34">
        <v>2003</v>
      </c>
      <c r="E30" s="34" t="s">
        <v>177</v>
      </c>
      <c r="F30" s="68" t="s">
        <v>192</v>
      </c>
      <c r="G30" s="74" t="s">
        <v>193</v>
      </c>
      <c r="H30" s="46" t="s">
        <v>190</v>
      </c>
      <c r="I30" s="37" t="s">
        <v>191</v>
      </c>
      <c r="J30" s="71">
        <v>6</v>
      </c>
      <c r="K30" s="72">
        <v>48.06</v>
      </c>
      <c r="L30" s="73">
        <v>0</v>
      </c>
      <c r="M30" s="72">
        <v>43.58</v>
      </c>
      <c r="N30" s="73">
        <v>6</v>
      </c>
      <c r="O30" s="47"/>
      <c r="P30" s="42">
        <f t="shared" si="2"/>
        <v>1.2650000000000006</v>
      </c>
      <c r="Q30" s="43">
        <f t="shared" si="3"/>
        <v>-2.1050000000000004</v>
      </c>
    </row>
    <row r="31" spans="1:17" s="3" customFormat="1" ht="142.5" customHeight="1">
      <c r="A31" s="34"/>
      <c r="B31" s="32">
        <v>3</v>
      </c>
      <c r="C31" s="68" t="s">
        <v>549</v>
      </c>
      <c r="D31" s="34">
        <v>2004</v>
      </c>
      <c r="E31" s="34" t="s">
        <v>173</v>
      </c>
      <c r="F31" s="68" t="s">
        <v>880</v>
      </c>
      <c r="G31" s="74" t="s">
        <v>881</v>
      </c>
      <c r="H31" s="46" t="s">
        <v>175</v>
      </c>
      <c r="I31" s="37" t="s">
        <v>176</v>
      </c>
      <c r="J31" s="296" t="s">
        <v>568</v>
      </c>
      <c r="K31" s="294"/>
      <c r="L31" s="294"/>
      <c r="M31" s="294"/>
      <c r="N31" s="294"/>
      <c r="O31" s="295"/>
      <c r="P31" s="42">
        <f t="shared" si="2"/>
        <v>-10.75</v>
      </c>
      <c r="Q31" s="43">
        <f t="shared" si="3"/>
        <v>-13</v>
      </c>
    </row>
    <row r="32" spans="1:17" s="3" customFormat="1" ht="142.5" customHeight="1">
      <c r="A32" s="34"/>
      <c r="B32" s="32">
        <v>39</v>
      </c>
      <c r="C32" s="68" t="s">
        <v>550</v>
      </c>
      <c r="D32" s="34">
        <v>2004</v>
      </c>
      <c r="E32" s="34" t="s">
        <v>181</v>
      </c>
      <c r="F32" s="68" t="s">
        <v>182</v>
      </c>
      <c r="G32" s="74" t="s">
        <v>183</v>
      </c>
      <c r="H32" s="46" t="s">
        <v>184</v>
      </c>
      <c r="I32" s="37" t="s">
        <v>185</v>
      </c>
      <c r="J32" s="296" t="s">
        <v>567</v>
      </c>
      <c r="K32" s="294"/>
      <c r="L32" s="294"/>
      <c r="M32" s="294"/>
      <c r="N32" s="294"/>
      <c r="O32" s="295"/>
      <c r="P32" s="42">
        <f t="shared" si="2"/>
        <v>-10.75</v>
      </c>
      <c r="Q32" s="43">
        <f t="shared" si="3"/>
        <v>-13</v>
      </c>
    </row>
    <row r="33" spans="1:17" s="3" customFormat="1" ht="142.5" customHeight="1">
      <c r="A33" s="34"/>
      <c r="B33" s="32">
        <v>116</v>
      </c>
      <c r="C33" s="68" t="s">
        <v>553</v>
      </c>
      <c r="D33" s="34">
        <v>2003</v>
      </c>
      <c r="E33" s="34" t="s">
        <v>173</v>
      </c>
      <c r="F33" s="68" t="s">
        <v>582</v>
      </c>
      <c r="G33" s="74" t="s">
        <v>583</v>
      </c>
      <c r="H33" s="46" t="s">
        <v>195</v>
      </c>
      <c r="I33" s="37" t="s">
        <v>196</v>
      </c>
      <c r="J33" s="296" t="s">
        <v>567</v>
      </c>
      <c r="K33" s="294"/>
      <c r="L33" s="294"/>
      <c r="M33" s="294"/>
      <c r="N33" s="294"/>
      <c r="O33" s="295"/>
      <c r="P33" s="42">
        <f t="shared" si="2"/>
        <v>-10.75</v>
      </c>
      <c r="Q33" s="43">
        <f t="shared" si="3"/>
        <v>-13</v>
      </c>
    </row>
    <row r="34" spans="1:12" s="54" customFormat="1" ht="48.75" customHeight="1">
      <c r="A34" s="50"/>
      <c r="B34" s="50"/>
      <c r="C34" s="51" t="s">
        <v>77</v>
      </c>
      <c r="D34" s="52"/>
      <c r="E34" s="52"/>
      <c r="F34" s="52"/>
      <c r="G34" s="52"/>
      <c r="H34" s="53"/>
      <c r="I34" s="52"/>
      <c r="J34" s="51" t="s">
        <v>78</v>
      </c>
      <c r="K34" s="50"/>
      <c r="L34" s="50"/>
    </row>
    <row r="35" spans="1:12" s="54" customFormat="1" ht="48.75" customHeight="1">
      <c r="A35" s="50"/>
      <c r="B35" s="50"/>
      <c r="C35" s="51" t="s">
        <v>79</v>
      </c>
      <c r="D35" s="52"/>
      <c r="E35" s="55"/>
      <c r="F35" s="52"/>
      <c r="G35" s="52"/>
      <c r="H35" s="53"/>
      <c r="I35" s="52"/>
      <c r="J35" s="51" t="s">
        <v>80</v>
      </c>
      <c r="K35" s="50"/>
      <c r="L35" s="50"/>
    </row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/>
  <mergeCells count="33">
    <mergeCell ref="A1:O1"/>
    <mergeCell ref="A2:O2"/>
    <mergeCell ref="A3:O3"/>
    <mergeCell ref="A4:O4"/>
    <mergeCell ref="A5:O5"/>
    <mergeCell ref="A6:B6"/>
    <mergeCell ref="D6:F6"/>
    <mergeCell ref="G6:H6"/>
    <mergeCell ref="I6:O6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M8"/>
    <mergeCell ref="N8:N10"/>
    <mergeCell ref="O8:O10"/>
    <mergeCell ref="J9:K9"/>
    <mergeCell ref="L9:M9"/>
    <mergeCell ref="A12:O12"/>
    <mergeCell ref="A22:O22"/>
    <mergeCell ref="J21:O21"/>
    <mergeCell ref="J31:O31"/>
    <mergeCell ref="J32:O32"/>
    <mergeCell ref="J33:O33"/>
  </mergeCells>
  <printOptions/>
  <pageMargins left="0" right="0" top="0" bottom="0" header="0" footer="0"/>
  <pageSetup horizontalDpi="600" verticalDpi="600" orientation="portrait" paperSize="9" scale="2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0"/>
  <sheetViews>
    <sheetView view="pageBreakPreview" zoomScale="64" zoomScaleSheetLayoutView="64" workbookViewId="0" topLeftCell="A177">
      <selection activeCell="H179" sqref="H179:I179"/>
    </sheetView>
  </sheetViews>
  <sheetFormatPr defaultColWidth="9.140625" defaultRowHeight="12.75"/>
  <cols>
    <col min="1" max="1" width="9.140625" style="25" customWidth="1"/>
    <col min="2" max="2" width="9.8515625" style="26" customWidth="1"/>
    <col min="3" max="3" width="53.421875" style="27" customWidth="1"/>
    <col min="4" max="4" width="14.421875" style="25" customWidth="1"/>
    <col min="5" max="5" width="11.140625" style="25" customWidth="1"/>
    <col min="6" max="6" width="27.28125" style="25" customWidth="1"/>
    <col min="7" max="7" width="33.8515625" style="25" customWidth="1"/>
    <col min="8" max="8" width="29.28125" style="25" customWidth="1"/>
    <col min="9" max="9" width="30.140625" style="28" customWidth="1"/>
    <col min="10" max="16384" width="9.140625" style="25" customWidth="1"/>
  </cols>
  <sheetData>
    <row r="1" spans="1:9" s="1" customFormat="1" ht="72" customHeight="1">
      <c r="A1" s="284" t="s">
        <v>50</v>
      </c>
      <c r="B1" s="284"/>
      <c r="C1" s="284"/>
      <c r="D1" s="284"/>
      <c r="E1" s="284"/>
      <c r="F1" s="284"/>
      <c r="G1" s="284"/>
      <c r="H1" s="284"/>
      <c r="I1" s="284"/>
    </row>
    <row r="2" spans="1:9" s="1" customFormat="1" ht="24.75" customHeight="1">
      <c r="A2" s="285" t="s">
        <v>51</v>
      </c>
      <c r="B2" s="286"/>
      <c r="C2" s="286"/>
      <c r="D2" s="286"/>
      <c r="E2" s="286"/>
      <c r="F2" s="286"/>
      <c r="G2" s="286"/>
      <c r="H2" s="286"/>
      <c r="I2" s="286"/>
    </row>
    <row r="3" spans="1:9" s="1" customFormat="1" ht="27" customHeight="1">
      <c r="A3" s="287" t="s">
        <v>7</v>
      </c>
      <c r="B3" s="287"/>
      <c r="C3" s="287"/>
      <c r="D3" s="287"/>
      <c r="E3" s="287"/>
      <c r="F3" s="287"/>
      <c r="G3" s="287"/>
      <c r="H3" s="287"/>
      <c r="I3" s="287"/>
    </row>
    <row r="4" spans="1:9" s="1" customFormat="1" ht="23.25" customHeight="1">
      <c r="A4" s="288">
        <v>42848</v>
      </c>
      <c r="B4" s="287"/>
      <c r="C4" s="287"/>
      <c r="D4" s="287"/>
      <c r="E4" s="287"/>
      <c r="F4" s="287"/>
      <c r="G4" s="287"/>
      <c r="H4" s="287"/>
      <c r="I4" s="287"/>
    </row>
    <row r="5" spans="1:9" s="1" customFormat="1" ht="27" customHeight="1">
      <c r="A5" s="289" t="s">
        <v>10</v>
      </c>
      <c r="B5" s="289"/>
      <c r="C5" s="289"/>
      <c r="D5" s="289"/>
      <c r="E5" s="289"/>
      <c r="F5" s="289"/>
      <c r="G5" s="289"/>
      <c r="H5" s="289"/>
      <c r="I5" s="289"/>
    </row>
    <row r="6" spans="1:9" s="2" customFormat="1" ht="19.5" customHeight="1">
      <c r="A6" s="338" t="s">
        <v>0</v>
      </c>
      <c r="B6" s="338" t="s">
        <v>3</v>
      </c>
      <c r="C6" s="338" t="s">
        <v>1</v>
      </c>
      <c r="D6" s="326" t="s">
        <v>5</v>
      </c>
      <c r="E6" s="326" t="s">
        <v>4</v>
      </c>
      <c r="F6" s="338" t="s">
        <v>2</v>
      </c>
      <c r="G6" s="326" t="s">
        <v>8</v>
      </c>
      <c r="H6" s="341" t="s">
        <v>9</v>
      </c>
      <c r="I6" s="341" t="s">
        <v>564</v>
      </c>
    </row>
    <row r="7" spans="1:9" s="2" customFormat="1" ht="42.75" customHeight="1">
      <c r="A7" s="339"/>
      <c r="B7" s="340"/>
      <c r="C7" s="339"/>
      <c r="D7" s="327"/>
      <c r="E7" s="327"/>
      <c r="F7" s="339"/>
      <c r="G7" s="327"/>
      <c r="H7" s="342"/>
      <c r="I7" s="342"/>
    </row>
    <row r="8" spans="1:9" s="3" customFormat="1" ht="29.25" customHeight="1">
      <c r="A8" s="265" t="s">
        <v>148</v>
      </c>
      <c r="B8" s="280"/>
      <c r="C8" s="280"/>
      <c r="D8" s="280"/>
      <c r="E8" s="280"/>
      <c r="F8" s="280"/>
      <c r="G8" s="267"/>
      <c r="H8" s="271">
        <v>0.3541666666666667</v>
      </c>
      <c r="I8" s="272"/>
    </row>
    <row r="9" spans="1:9" s="3" customFormat="1" ht="27.75" customHeight="1">
      <c r="A9" s="265" t="s">
        <v>149</v>
      </c>
      <c r="B9" s="266"/>
      <c r="C9" s="266"/>
      <c r="D9" s="266"/>
      <c r="E9" s="266"/>
      <c r="F9" s="266"/>
      <c r="G9" s="269"/>
      <c r="H9" s="268">
        <v>0.375</v>
      </c>
      <c r="I9" s="275"/>
    </row>
    <row r="10" spans="1:9" s="3" customFormat="1" ht="28.5" customHeight="1">
      <c r="A10" s="253" t="s">
        <v>12</v>
      </c>
      <c r="B10" s="256"/>
      <c r="C10" s="29" t="s">
        <v>13</v>
      </c>
      <c r="D10" s="253" t="s">
        <v>15</v>
      </c>
      <c r="E10" s="253"/>
      <c r="F10" s="254" t="s">
        <v>16</v>
      </c>
      <c r="G10" s="255"/>
      <c r="H10" s="273" t="s">
        <v>18</v>
      </c>
      <c r="I10" s="274"/>
    </row>
    <row r="11" spans="1:9" s="3" customFormat="1" ht="66.75" customHeight="1">
      <c r="A11" s="259" t="s">
        <v>150</v>
      </c>
      <c r="B11" s="260"/>
      <c r="C11" s="4" t="s">
        <v>22</v>
      </c>
      <c r="D11" s="261" t="s">
        <v>152</v>
      </c>
      <c r="E11" s="261"/>
      <c r="F11" s="457" t="s">
        <v>151</v>
      </c>
      <c r="G11" s="458"/>
      <c r="H11" s="264" t="s">
        <v>36</v>
      </c>
      <c r="I11" s="264"/>
    </row>
    <row r="12" spans="1:9" s="3" customFormat="1" ht="42.75" customHeight="1">
      <c r="A12" s="5">
        <v>1</v>
      </c>
      <c r="B12" s="6">
        <v>76</v>
      </c>
      <c r="C12" s="63" t="s">
        <v>748</v>
      </c>
      <c r="D12" s="8">
        <v>1998</v>
      </c>
      <c r="E12" s="8" t="s">
        <v>211</v>
      </c>
      <c r="F12" s="7" t="s">
        <v>600</v>
      </c>
      <c r="G12" s="9" t="s">
        <v>601</v>
      </c>
      <c r="H12" s="10" t="s">
        <v>226</v>
      </c>
      <c r="I12" s="10" t="s">
        <v>227</v>
      </c>
    </row>
    <row r="13" spans="1:9" s="3" customFormat="1" ht="42.75" customHeight="1">
      <c r="A13" s="5">
        <v>2</v>
      </c>
      <c r="B13" s="6">
        <v>87</v>
      </c>
      <c r="C13" s="63" t="s">
        <v>749</v>
      </c>
      <c r="D13" s="8">
        <v>2003</v>
      </c>
      <c r="E13" s="8" t="s">
        <v>177</v>
      </c>
      <c r="F13" s="21" t="s">
        <v>192</v>
      </c>
      <c r="G13" s="9" t="s">
        <v>193</v>
      </c>
      <c r="H13" s="10" t="s">
        <v>190</v>
      </c>
      <c r="I13" s="10" t="s">
        <v>191</v>
      </c>
    </row>
    <row r="14" spans="1:9" s="3" customFormat="1" ht="42.75" customHeight="1">
      <c r="A14" s="5">
        <v>3</v>
      </c>
      <c r="B14" s="6">
        <v>135</v>
      </c>
      <c r="C14" s="63" t="s">
        <v>761</v>
      </c>
      <c r="D14" s="8"/>
      <c r="E14" s="8" t="s">
        <v>173</v>
      </c>
      <c r="F14" s="21" t="s">
        <v>203</v>
      </c>
      <c r="G14" s="9" t="s">
        <v>626</v>
      </c>
      <c r="H14" s="10" t="s">
        <v>201</v>
      </c>
      <c r="I14" s="10" t="s">
        <v>627</v>
      </c>
    </row>
    <row r="15" spans="1:9" s="3" customFormat="1" ht="42.75" customHeight="1">
      <c r="A15" s="5">
        <v>4</v>
      </c>
      <c r="B15" s="6">
        <v>3</v>
      </c>
      <c r="C15" s="63" t="s">
        <v>750</v>
      </c>
      <c r="D15" s="8">
        <v>2004</v>
      </c>
      <c r="E15" s="8" t="s">
        <v>173</v>
      </c>
      <c r="F15" s="7" t="s">
        <v>174</v>
      </c>
      <c r="G15" s="9" t="s">
        <v>631</v>
      </c>
      <c r="H15" s="10" t="s">
        <v>175</v>
      </c>
      <c r="I15" s="10" t="s">
        <v>176</v>
      </c>
    </row>
    <row r="16" spans="1:9" s="3" customFormat="1" ht="42.75" customHeight="1">
      <c r="A16" s="5">
        <v>5</v>
      </c>
      <c r="B16" s="6">
        <v>39</v>
      </c>
      <c r="C16" s="63" t="s">
        <v>819</v>
      </c>
      <c r="D16" s="8">
        <v>2004</v>
      </c>
      <c r="E16" s="8" t="s">
        <v>181</v>
      </c>
      <c r="F16" s="7" t="s">
        <v>182</v>
      </c>
      <c r="G16" s="9" t="s">
        <v>183</v>
      </c>
      <c r="H16" s="10" t="s">
        <v>184</v>
      </c>
      <c r="I16" s="10" t="s">
        <v>185</v>
      </c>
    </row>
    <row r="17" spans="1:9" s="3" customFormat="1" ht="42.75" customHeight="1">
      <c r="A17" s="5">
        <v>6</v>
      </c>
      <c r="B17" s="6">
        <v>83</v>
      </c>
      <c r="C17" s="62" t="s">
        <v>760</v>
      </c>
      <c r="D17" s="8">
        <v>2006</v>
      </c>
      <c r="E17" s="8" t="s">
        <v>177</v>
      </c>
      <c r="F17" s="7" t="s">
        <v>186</v>
      </c>
      <c r="G17" s="9" t="s">
        <v>632</v>
      </c>
      <c r="H17" s="10" t="s">
        <v>187</v>
      </c>
      <c r="I17" s="10" t="s">
        <v>188</v>
      </c>
    </row>
    <row r="18" spans="1:9" s="3" customFormat="1" ht="42.75" customHeight="1">
      <c r="A18" s="5">
        <v>7</v>
      </c>
      <c r="B18" s="6">
        <v>116</v>
      </c>
      <c r="C18" s="63" t="s">
        <v>752</v>
      </c>
      <c r="D18" s="8">
        <v>2003</v>
      </c>
      <c r="E18" s="8" t="s">
        <v>173</v>
      </c>
      <c r="F18" s="7" t="s">
        <v>197</v>
      </c>
      <c r="G18" s="9" t="s">
        <v>666</v>
      </c>
      <c r="H18" s="10" t="s">
        <v>195</v>
      </c>
      <c r="I18" s="10" t="s">
        <v>196</v>
      </c>
    </row>
    <row r="19" spans="1:9" s="3" customFormat="1" ht="42.75" customHeight="1">
      <c r="A19" s="5">
        <v>8</v>
      </c>
      <c r="B19" s="6">
        <v>160</v>
      </c>
      <c r="C19" s="77" t="s">
        <v>762</v>
      </c>
      <c r="D19" s="8">
        <v>2004</v>
      </c>
      <c r="E19" s="8" t="s">
        <v>173</v>
      </c>
      <c r="F19" s="7" t="s">
        <v>628</v>
      </c>
      <c r="G19" s="9"/>
      <c r="H19" s="10" t="s">
        <v>629</v>
      </c>
      <c r="I19" s="10" t="s">
        <v>630</v>
      </c>
    </row>
    <row r="20" spans="1:9" s="3" customFormat="1" ht="41.25" customHeight="1">
      <c r="A20" s="5">
        <v>9</v>
      </c>
      <c r="B20" s="13">
        <v>119</v>
      </c>
      <c r="C20" s="231" t="s">
        <v>744</v>
      </c>
      <c r="D20" s="14">
        <v>2004</v>
      </c>
      <c r="E20" s="15" t="s">
        <v>173</v>
      </c>
      <c r="F20" s="20" t="s">
        <v>198</v>
      </c>
      <c r="G20" s="17"/>
      <c r="H20" s="18" t="s">
        <v>179</v>
      </c>
      <c r="I20" s="19" t="s">
        <v>199</v>
      </c>
    </row>
    <row r="21" spans="1:9" s="3" customFormat="1" ht="42.75" customHeight="1">
      <c r="A21" s="5">
        <v>10</v>
      </c>
      <c r="B21" s="6">
        <v>31</v>
      </c>
      <c r="C21" s="63" t="s">
        <v>753</v>
      </c>
      <c r="D21" s="8">
        <v>1990</v>
      </c>
      <c r="E21" s="8" t="s">
        <v>177</v>
      </c>
      <c r="F21" s="7" t="s">
        <v>204</v>
      </c>
      <c r="G21" s="9" t="s">
        <v>205</v>
      </c>
      <c r="H21" s="10" t="s">
        <v>206</v>
      </c>
      <c r="I21" s="10" t="s">
        <v>207</v>
      </c>
    </row>
    <row r="22" spans="1:9" s="3" customFormat="1" ht="42.75" customHeight="1">
      <c r="A22" s="5">
        <v>11</v>
      </c>
      <c r="B22" s="6">
        <v>32</v>
      </c>
      <c r="C22" s="63" t="s">
        <v>754</v>
      </c>
      <c r="D22" s="8">
        <v>1997</v>
      </c>
      <c r="E22" s="8" t="s">
        <v>177</v>
      </c>
      <c r="F22" s="7" t="s">
        <v>208</v>
      </c>
      <c r="G22" s="9" t="s">
        <v>209</v>
      </c>
      <c r="H22" s="10" t="s">
        <v>206</v>
      </c>
      <c r="I22" s="10" t="s">
        <v>6</v>
      </c>
    </row>
    <row r="23" spans="1:9" s="3" customFormat="1" ht="42.75" customHeight="1">
      <c r="A23" s="5">
        <v>12</v>
      </c>
      <c r="B23" s="6">
        <v>57</v>
      </c>
      <c r="C23" s="63" t="s">
        <v>755</v>
      </c>
      <c r="D23" s="8">
        <f>2016-27</f>
        <v>1989</v>
      </c>
      <c r="E23" s="8" t="s">
        <v>211</v>
      </c>
      <c r="F23" s="7" t="s">
        <v>216</v>
      </c>
      <c r="G23" s="9" t="s">
        <v>217</v>
      </c>
      <c r="H23" s="10" t="s">
        <v>218</v>
      </c>
      <c r="I23" s="10" t="s">
        <v>219</v>
      </c>
    </row>
    <row r="24" spans="1:9" s="3" customFormat="1" ht="42.75" customHeight="1">
      <c r="A24" s="5">
        <v>13</v>
      </c>
      <c r="B24" s="6">
        <v>70</v>
      </c>
      <c r="C24" s="63" t="s">
        <v>756</v>
      </c>
      <c r="D24" s="8"/>
      <c r="E24" s="8" t="s">
        <v>211</v>
      </c>
      <c r="F24" s="7" t="s">
        <v>356</v>
      </c>
      <c r="G24" s="9" t="s">
        <v>357</v>
      </c>
      <c r="H24" s="10" t="s">
        <v>179</v>
      </c>
      <c r="I24" s="10" t="s">
        <v>223</v>
      </c>
    </row>
    <row r="25" spans="1:9" s="3" customFormat="1" ht="42.75" customHeight="1">
      <c r="A25" s="5">
        <v>14</v>
      </c>
      <c r="B25" s="6">
        <v>72</v>
      </c>
      <c r="C25" s="63" t="s">
        <v>757</v>
      </c>
      <c r="D25" s="8">
        <v>1990</v>
      </c>
      <c r="E25" s="8" t="s">
        <v>220</v>
      </c>
      <c r="F25" s="7" t="s">
        <v>221</v>
      </c>
      <c r="G25" s="9" t="s">
        <v>222</v>
      </c>
      <c r="H25" s="10" t="s">
        <v>179</v>
      </c>
      <c r="I25" s="10" t="s">
        <v>223</v>
      </c>
    </row>
    <row r="26" spans="1:9" s="3" customFormat="1" ht="42.75" customHeight="1">
      <c r="A26" s="5">
        <v>15</v>
      </c>
      <c r="B26" s="6">
        <v>97</v>
      </c>
      <c r="C26" s="77" t="s">
        <v>763</v>
      </c>
      <c r="D26" s="8">
        <v>1973</v>
      </c>
      <c r="E26" s="8" t="s">
        <v>181</v>
      </c>
      <c r="F26" s="7" t="s">
        <v>285</v>
      </c>
      <c r="G26" s="9"/>
      <c r="H26" s="10" t="s">
        <v>179</v>
      </c>
      <c r="I26" s="10" t="s">
        <v>223</v>
      </c>
    </row>
    <row r="27" spans="1:9" s="3" customFormat="1" ht="42.75" customHeight="1">
      <c r="A27" s="5">
        <v>16</v>
      </c>
      <c r="B27" s="6">
        <v>77</v>
      </c>
      <c r="C27" s="63" t="s">
        <v>748</v>
      </c>
      <c r="D27" s="8">
        <v>1998</v>
      </c>
      <c r="E27" s="8" t="s">
        <v>211</v>
      </c>
      <c r="F27" s="7" t="s">
        <v>634</v>
      </c>
      <c r="G27" s="9"/>
      <c r="H27" s="10" t="s">
        <v>226</v>
      </c>
      <c r="I27" s="10" t="s">
        <v>227</v>
      </c>
    </row>
    <row r="28" spans="1:9" s="3" customFormat="1" ht="42.75" customHeight="1">
      <c r="A28" s="5">
        <v>17</v>
      </c>
      <c r="B28" s="6">
        <v>87</v>
      </c>
      <c r="C28" s="63" t="s">
        <v>758</v>
      </c>
      <c r="D28" s="8">
        <v>2002</v>
      </c>
      <c r="E28" s="8" t="s">
        <v>177</v>
      </c>
      <c r="F28" s="7" t="s">
        <v>192</v>
      </c>
      <c r="G28" s="9" t="s">
        <v>193</v>
      </c>
      <c r="H28" s="10" t="s">
        <v>190</v>
      </c>
      <c r="I28" s="10" t="s">
        <v>191</v>
      </c>
    </row>
    <row r="29" spans="1:9" s="3" customFormat="1" ht="42.75" customHeight="1">
      <c r="A29" s="5">
        <v>18</v>
      </c>
      <c r="B29" s="6">
        <v>134</v>
      </c>
      <c r="C29" s="63" t="s">
        <v>761</v>
      </c>
      <c r="D29" s="8"/>
      <c r="E29" s="8" t="s">
        <v>173</v>
      </c>
      <c r="F29" s="7" t="s">
        <v>569</v>
      </c>
      <c r="G29" s="9" t="s">
        <v>570</v>
      </c>
      <c r="H29" s="10" t="s">
        <v>201</v>
      </c>
      <c r="I29" s="10" t="s">
        <v>627</v>
      </c>
    </row>
    <row r="30" spans="1:9" s="3" customFormat="1" ht="27" customHeight="1">
      <c r="A30" s="265" t="s">
        <v>153</v>
      </c>
      <c r="B30" s="266"/>
      <c r="C30" s="266"/>
      <c r="D30" s="266"/>
      <c r="E30" s="266"/>
      <c r="F30" s="266"/>
      <c r="G30" s="267"/>
      <c r="H30" s="268">
        <v>0.3993055555555556</v>
      </c>
      <c r="I30" s="275"/>
    </row>
    <row r="31" spans="1:9" s="3" customFormat="1" ht="24.75" customHeight="1">
      <c r="A31" s="253" t="s">
        <v>12</v>
      </c>
      <c r="B31" s="256"/>
      <c r="C31" s="29" t="s">
        <v>13</v>
      </c>
      <c r="D31" s="253" t="s">
        <v>15</v>
      </c>
      <c r="E31" s="253"/>
      <c r="F31" s="254" t="s">
        <v>16</v>
      </c>
      <c r="G31" s="255"/>
      <c r="H31" s="273" t="s">
        <v>18</v>
      </c>
      <c r="I31" s="274"/>
    </row>
    <row r="32" spans="1:9" s="3" customFormat="1" ht="47.25" customHeight="1">
      <c r="A32" s="259" t="s">
        <v>154</v>
      </c>
      <c r="B32" s="260"/>
      <c r="C32" s="4" t="s">
        <v>22</v>
      </c>
      <c r="D32" s="261" t="s">
        <v>152</v>
      </c>
      <c r="E32" s="261"/>
      <c r="F32" s="262"/>
      <c r="G32" s="263"/>
      <c r="H32" s="264" t="s">
        <v>38</v>
      </c>
      <c r="I32" s="264"/>
    </row>
    <row r="33" spans="1:9" s="3" customFormat="1" ht="37.5" customHeight="1">
      <c r="A33" s="5">
        <v>1</v>
      </c>
      <c r="B33" s="6">
        <v>78</v>
      </c>
      <c r="C33" s="63" t="s">
        <v>275</v>
      </c>
      <c r="D33" s="8">
        <v>1966</v>
      </c>
      <c r="E33" s="8" t="s">
        <v>250</v>
      </c>
      <c r="F33" s="7" t="s">
        <v>216</v>
      </c>
      <c r="G33" s="9" t="s">
        <v>217</v>
      </c>
      <c r="H33" s="10" t="s">
        <v>226</v>
      </c>
      <c r="I33" s="10" t="s">
        <v>276</v>
      </c>
    </row>
    <row r="34" spans="1:9" s="3" customFormat="1" ht="37.5" customHeight="1">
      <c r="A34" s="5">
        <v>2</v>
      </c>
      <c r="B34" s="6">
        <v>133</v>
      </c>
      <c r="C34" s="63" t="s">
        <v>738</v>
      </c>
      <c r="D34" s="8">
        <v>1970</v>
      </c>
      <c r="E34" s="8" t="s">
        <v>250</v>
      </c>
      <c r="F34" s="7" t="s">
        <v>739</v>
      </c>
      <c r="G34" s="9"/>
      <c r="H34" s="10" t="s">
        <v>740</v>
      </c>
      <c r="I34" s="10" t="s">
        <v>6</v>
      </c>
    </row>
    <row r="35" spans="1:9" s="3" customFormat="1" ht="37.5" customHeight="1">
      <c r="A35" s="5">
        <v>3</v>
      </c>
      <c r="B35" s="6">
        <v>4</v>
      </c>
      <c r="C35" s="63" t="s">
        <v>176</v>
      </c>
      <c r="D35" s="8">
        <v>1982</v>
      </c>
      <c r="E35" s="8"/>
      <c r="F35" s="7" t="s">
        <v>243</v>
      </c>
      <c r="G35" s="9" t="s">
        <v>244</v>
      </c>
      <c r="H35" s="10" t="s">
        <v>175</v>
      </c>
      <c r="I35" s="10" t="s">
        <v>245</v>
      </c>
    </row>
    <row r="36" spans="1:9" s="3" customFormat="1" ht="37.5" customHeight="1">
      <c r="A36" s="5">
        <v>4</v>
      </c>
      <c r="B36" s="6">
        <v>113</v>
      </c>
      <c r="C36" s="63" t="s">
        <v>196</v>
      </c>
      <c r="D36" s="8">
        <v>1988</v>
      </c>
      <c r="E36" s="8" t="s">
        <v>237</v>
      </c>
      <c r="F36" s="7" t="s">
        <v>294</v>
      </c>
      <c r="G36" s="9" t="s">
        <v>660</v>
      </c>
      <c r="H36" s="10" t="s">
        <v>195</v>
      </c>
      <c r="I36" s="10" t="s">
        <v>293</v>
      </c>
    </row>
    <row r="37" spans="1:9" s="3" customFormat="1" ht="37.5" customHeight="1">
      <c r="A37" s="5">
        <v>5</v>
      </c>
      <c r="B37" s="6">
        <v>157</v>
      </c>
      <c r="C37" s="63" t="s">
        <v>307</v>
      </c>
      <c r="D37" s="8">
        <v>1995</v>
      </c>
      <c r="E37" s="8" t="s">
        <v>237</v>
      </c>
      <c r="F37" s="16" t="s">
        <v>308</v>
      </c>
      <c r="G37" s="9" t="s">
        <v>308</v>
      </c>
      <c r="H37" s="10" t="s">
        <v>309</v>
      </c>
      <c r="I37" s="10" t="s">
        <v>6</v>
      </c>
    </row>
    <row r="38" spans="1:9" s="3" customFormat="1" ht="37.5" customHeight="1">
      <c r="A38" s="5">
        <v>6</v>
      </c>
      <c r="B38" s="6">
        <v>20</v>
      </c>
      <c r="C38" s="63" t="s">
        <v>246</v>
      </c>
      <c r="D38" s="8">
        <v>1990</v>
      </c>
      <c r="E38" s="8" t="s">
        <v>237</v>
      </c>
      <c r="F38" s="7" t="s">
        <v>247</v>
      </c>
      <c r="G38" s="9" t="s">
        <v>248</v>
      </c>
      <c r="H38" s="10" t="s">
        <v>249</v>
      </c>
      <c r="I38" s="10" t="s">
        <v>6</v>
      </c>
    </row>
    <row r="39" spans="1:9" s="3" customFormat="1" ht="37.5" customHeight="1">
      <c r="A39" s="5">
        <v>7</v>
      </c>
      <c r="B39" s="6">
        <v>40</v>
      </c>
      <c r="C39" s="63" t="s">
        <v>74</v>
      </c>
      <c r="D39" s="8">
        <v>1981</v>
      </c>
      <c r="E39" s="8" t="s">
        <v>237</v>
      </c>
      <c r="F39" s="7" t="s">
        <v>259</v>
      </c>
      <c r="G39" s="9" t="s">
        <v>260</v>
      </c>
      <c r="H39" s="10" t="s">
        <v>261</v>
      </c>
      <c r="I39" s="10" t="s">
        <v>6</v>
      </c>
    </row>
    <row r="40" spans="1:9" s="3" customFormat="1" ht="37.5" customHeight="1">
      <c r="A40" s="5">
        <v>8</v>
      </c>
      <c r="B40" s="6">
        <v>121</v>
      </c>
      <c r="C40" s="63" t="s">
        <v>296</v>
      </c>
      <c r="D40" s="8">
        <v>1994</v>
      </c>
      <c r="E40" s="8" t="s">
        <v>228</v>
      </c>
      <c r="F40" s="7" t="s">
        <v>297</v>
      </c>
      <c r="G40" s="9" t="s">
        <v>662</v>
      </c>
      <c r="H40" s="10" t="s">
        <v>298</v>
      </c>
      <c r="I40" s="10" t="s">
        <v>299</v>
      </c>
    </row>
    <row r="41" spans="1:9" s="3" customFormat="1" ht="37.5" customHeight="1">
      <c r="A41" s="5">
        <v>9</v>
      </c>
      <c r="B41" s="6">
        <v>122</v>
      </c>
      <c r="C41" s="63" t="s">
        <v>300</v>
      </c>
      <c r="D41" s="8">
        <v>2001</v>
      </c>
      <c r="E41" s="8" t="s">
        <v>177</v>
      </c>
      <c r="F41" s="7" t="s">
        <v>301</v>
      </c>
      <c r="G41" s="9"/>
      <c r="H41" s="10" t="s">
        <v>298</v>
      </c>
      <c r="I41" s="10" t="s">
        <v>299</v>
      </c>
    </row>
    <row r="42" spans="1:9" s="3" customFormat="1" ht="37.5" customHeight="1">
      <c r="A42" s="5">
        <v>10</v>
      </c>
      <c r="B42" s="6">
        <v>129</v>
      </c>
      <c r="C42" s="63" t="s">
        <v>370</v>
      </c>
      <c r="D42" s="8"/>
      <c r="E42" s="8" t="s">
        <v>211</v>
      </c>
      <c r="F42" s="7" t="s">
        <v>371</v>
      </c>
      <c r="G42" s="9" t="s">
        <v>737</v>
      </c>
      <c r="H42" s="10" t="s">
        <v>201</v>
      </c>
      <c r="I42" s="10" t="s">
        <v>202</v>
      </c>
    </row>
    <row r="43" spans="1:9" s="3" customFormat="1" ht="37.5" customHeight="1">
      <c r="A43" s="5">
        <v>11</v>
      </c>
      <c r="B43" s="6">
        <v>155</v>
      </c>
      <c r="C43" s="63" t="s">
        <v>302</v>
      </c>
      <c r="D43" s="8">
        <v>2002</v>
      </c>
      <c r="E43" s="8"/>
      <c r="F43" s="7" t="s">
        <v>303</v>
      </c>
      <c r="G43" s="9" t="s">
        <v>304</v>
      </c>
      <c r="H43" s="10" t="s">
        <v>305</v>
      </c>
      <c r="I43" s="10" t="s">
        <v>661</v>
      </c>
    </row>
    <row r="44" spans="1:9" s="3" customFormat="1" ht="37.5" customHeight="1">
      <c r="A44" s="5">
        <v>12</v>
      </c>
      <c r="B44" s="6">
        <v>70</v>
      </c>
      <c r="C44" s="63" t="s">
        <v>759</v>
      </c>
      <c r="D44" s="8"/>
      <c r="E44" s="8" t="s">
        <v>211</v>
      </c>
      <c r="F44" s="7" t="s">
        <v>356</v>
      </c>
      <c r="G44" s="9" t="s">
        <v>357</v>
      </c>
      <c r="H44" s="10" t="s">
        <v>179</v>
      </c>
      <c r="I44" s="10" t="s">
        <v>223</v>
      </c>
    </row>
    <row r="45" spans="1:9" s="3" customFormat="1" ht="37.5" customHeight="1">
      <c r="A45" s="5">
        <v>13</v>
      </c>
      <c r="B45" s="6">
        <v>2</v>
      </c>
      <c r="C45" s="63" t="s">
        <v>236</v>
      </c>
      <c r="D45" s="8">
        <v>1976</v>
      </c>
      <c r="E45" s="8" t="s">
        <v>237</v>
      </c>
      <c r="F45" s="7" t="s">
        <v>241</v>
      </c>
      <c r="G45" s="9" t="s">
        <v>242</v>
      </c>
      <c r="H45" s="9" t="s">
        <v>657</v>
      </c>
      <c r="I45" s="10" t="s">
        <v>240</v>
      </c>
    </row>
    <row r="46" spans="1:9" s="3" customFormat="1" ht="37.5" customHeight="1">
      <c r="A46" s="5">
        <v>14</v>
      </c>
      <c r="B46" s="6">
        <v>158</v>
      </c>
      <c r="C46" s="63" t="s">
        <v>738</v>
      </c>
      <c r="D46" s="8">
        <v>1970</v>
      </c>
      <c r="E46" s="8" t="s">
        <v>250</v>
      </c>
      <c r="F46" s="7" t="s">
        <v>741</v>
      </c>
      <c r="G46" s="9"/>
      <c r="H46" s="10" t="s">
        <v>742</v>
      </c>
      <c r="I46" s="10" t="s">
        <v>6</v>
      </c>
    </row>
    <row r="47" spans="1:9" s="3" customFormat="1" ht="37.5" customHeight="1">
      <c r="A47" s="5">
        <v>15</v>
      </c>
      <c r="B47" s="6">
        <v>158</v>
      </c>
      <c r="C47" s="63" t="s">
        <v>642</v>
      </c>
      <c r="D47" s="8">
        <v>1993</v>
      </c>
      <c r="E47" s="8" t="s">
        <v>237</v>
      </c>
      <c r="F47" s="7" t="s">
        <v>663</v>
      </c>
      <c r="G47" s="9"/>
      <c r="H47" s="10" t="s">
        <v>201</v>
      </c>
      <c r="I47" s="10" t="s">
        <v>6</v>
      </c>
    </row>
    <row r="48" spans="1:9" s="3" customFormat="1" ht="41.25" customHeight="1">
      <c r="A48" s="265" t="s">
        <v>155</v>
      </c>
      <c r="B48" s="265"/>
      <c r="C48" s="265"/>
      <c r="D48" s="265"/>
      <c r="E48" s="265"/>
      <c r="F48" s="265"/>
      <c r="G48" s="265"/>
      <c r="H48" s="268">
        <v>0.4305555555555556</v>
      </c>
      <c r="I48" s="268"/>
    </row>
    <row r="49" spans="1:9" s="3" customFormat="1" ht="28.5" customHeight="1">
      <c r="A49" s="253" t="s">
        <v>12</v>
      </c>
      <c r="B49" s="256"/>
      <c r="C49" s="29" t="s">
        <v>13</v>
      </c>
      <c r="D49" s="253" t="s">
        <v>15</v>
      </c>
      <c r="E49" s="253"/>
      <c r="F49" s="254" t="s">
        <v>16</v>
      </c>
      <c r="G49" s="255"/>
      <c r="H49" s="273" t="s">
        <v>18</v>
      </c>
      <c r="I49" s="274"/>
    </row>
    <row r="50" spans="1:9" s="3" customFormat="1" ht="63" customHeight="1">
      <c r="A50" s="259" t="s">
        <v>156</v>
      </c>
      <c r="B50" s="260"/>
      <c r="C50" s="4" t="s">
        <v>25</v>
      </c>
      <c r="D50" s="261" t="s">
        <v>157</v>
      </c>
      <c r="E50" s="261"/>
      <c r="F50" s="262"/>
      <c r="G50" s="263"/>
      <c r="H50" s="264" t="s">
        <v>40</v>
      </c>
      <c r="I50" s="264"/>
    </row>
    <row r="51" spans="1:9" s="3" customFormat="1" ht="41.25" customHeight="1">
      <c r="A51" s="5">
        <v>1</v>
      </c>
      <c r="B51" s="13">
        <v>50</v>
      </c>
      <c r="C51" s="231" t="s">
        <v>743</v>
      </c>
      <c r="D51" s="14"/>
      <c r="E51" s="15" t="s">
        <v>211</v>
      </c>
      <c r="F51" s="20" t="s">
        <v>687</v>
      </c>
      <c r="G51" s="17" t="s">
        <v>641</v>
      </c>
      <c r="H51" s="18" t="s">
        <v>213</v>
      </c>
      <c r="I51" s="19" t="s">
        <v>214</v>
      </c>
    </row>
    <row r="52" spans="1:9" s="3" customFormat="1" ht="41.25" customHeight="1">
      <c r="A52" s="5">
        <v>2</v>
      </c>
      <c r="B52" s="13">
        <v>80</v>
      </c>
      <c r="C52" s="231" t="s">
        <v>745</v>
      </c>
      <c r="D52" s="14"/>
      <c r="E52" s="15" t="s">
        <v>211</v>
      </c>
      <c r="F52" s="20" t="s">
        <v>224</v>
      </c>
      <c r="G52" s="17" t="s">
        <v>225</v>
      </c>
      <c r="H52" s="18" t="s">
        <v>226</v>
      </c>
      <c r="I52" s="19" t="s">
        <v>227</v>
      </c>
    </row>
    <row r="53" spans="1:9" s="3" customFormat="1" ht="41.25" customHeight="1">
      <c r="A53" s="5">
        <v>3</v>
      </c>
      <c r="B53" s="13">
        <v>125</v>
      </c>
      <c r="C53" s="231" t="s">
        <v>746</v>
      </c>
      <c r="D53" s="14"/>
      <c r="E53" s="15" t="s">
        <v>211</v>
      </c>
      <c r="F53" s="20" t="s">
        <v>635</v>
      </c>
      <c r="G53" s="17" t="s">
        <v>636</v>
      </c>
      <c r="H53" s="18" t="s">
        <v>369</v>
      </c>
      <c r="I53" s="19" t="s">
        <v>366</v>
      </c>
    </row>
    <row r="54" spans="1:9" s="3" customFormat="1" ht="41.25" customHeight="1">
      <c r="A54" s="5">
        <v>4</v>
      </c>
      <c r="B54" s="13">
        <v>51</v>
      </c>
      <c r="C54" s="231" t="s">
        <v>747</v>
      </c>
      <c r="D54" s="14"/>
      <c r="E54" s="15" t="s">
        <v>211</v>
      </c>
      <c r="F54" s="20" t="s">
        <v>215</v>
      </c>
      <c r="G54" s="17"/>
      <c r="H54" s="18" t="s">
        <v>213</v>
      </c>
      <c r="I54" s="19" t="s">
        <v>214</v>
      </c>
    </row>
    <row r="55" spans="1:9" s="3" customFormat="1" ht="41.25" customHeight="1">
      <c r="A55" s="265" t="s">
        <v>158</v>
      </c>
      <c r="B55" s="266"/>
      <c r="C55" s="266"/>
      <c r="D55" s="266"/>
      <c r="E55" s="266"/>
      <c r="F55" s="266"/>
      <c r="G55" s="267"/>
      <c r="H55" s="268">
        <v>0.4479166666666667</v>
      </c>
      <c r="I55" s="268"/>
    </row>
    <row r="56" spans="1:9" s="3" customFormat="1" ht="28.5" customHeight="1">
      <c r="A56" s="253" t="s">
        <v>12</v>
      </c>
      <c r="B56" s="256"/>
      <c r="C56" s="29" t="s">
        <v>13</v>
      </c>
      <c r="D56" s="253" t="s">
        <v>15</v>
      </c>
      <c r="E56" s="253"/>
      <c r="F56" s="254" t="s">
        <v>16</v>
      </c>
      <c r="G56" s="255"/>
      <c r="H56" s="273" t="s">
        <v>18</v>
      </c>
      <c r="I56" s="274"/>
    </row>
    <row r="57" spans="1:9" s="3" customFormat="1" ht="39" customHeight="1">
      <c r="A57" s="259" t="s">
        <v>159</v>
      </c>
      <c r="B57" s="260"/>
      <c r="C57" s="4" t="s">
        <v>25</v>
      </c>
      <c r="D57" s="261" t="s">
        <v>152</v>
      </c>
      <c r="E57" s="261"/>
      <c r="F57" s="262"/>
      <c r="G57" s="263"/>
      <c r="H57" s="264" t="s">
        <v>38</v>
      </c>
      <c r="I57" s="264"/>
    </row>
    <row r="58" spans="1:9" s="3" customFormat="1" ht="41.25" customHeight="1">
      <c r="A58" s="5">
        <v>1</v>
      </c>
      <c r="B58" s="13">
        <v>116</v>
      </c>
      <c r="C58" s="231" t="s">
        <v>834</v>
      </c>
      <c r="D58" s="14">
        <v>2003</v>
      </c>
      <c r="E58" s="15" t="s">
        <v>173</v>
      </c>
      <c r="F58" s="20" t="s">
        <v>582</v>
      </c>
      <c r="G58" s="17" t="s">
        <v>666</v>
      </c>
      <c r="H58" s="18" t="s">
        <v>195</v>
      </c>
      <c r="I58" s="19" t="s">
        <v>196</v>
      </c>
    </row>
    <row r="59" spans="1:9" s="3" customFormat="1" ht="51" customHeight="1">
      <c r="A59" s="5">
        <v>2</v>
      </c>
      <c r="B59" s="6">
        <v>99</v>
      </c>
      <c r="C59" s="63" t="s">
        <v>361</v>
      </c>
      <c r="D59" s="8">
        <v>1968</v>
      </c>
      <c r="E59" s="8" t="s">
        <v>362</v>
      </c>
      <c r="F59" s="7" t="s">
        <v>363</v>
      </c>
      <c r="G59" s="23"/>
      <c r="H59" s="16" t="s">
        <v>364</v>
      </c>
      <c r="I59" s="16" t="s">
        <v>365</v>
      </c>
    </row>
    <row r="60" spans="1:9" s="3" customFormat="1" ht="51" customHeight="1">
      <c r="A60" s="5">
        <v>3</v>
      </c>
      <c r="B60" s="6">
        <v>24</v>
      </c>
      <c r="C60" s="63" t="s">
        <v>202</v>
      </c>
      <c r="D60" s="8">
        <v>1989</v>
      </c>
      <c r="E60" s="8" t="s">
        <v>250</v>
      </c>
      <c r="F60" s="7" t="s">
        <v>251</v>
      </c>
      <c r="G60" s="23"/>
      <c r="H60" s="16" t="s">
        <v>201</v>
      </c>
      <c r="I60" s="16" t="s">
        <v>252</v>
      </c>
    </row>
    <row r="61" spans="1:9" s="3" customFormat="1" ht="51" customHeight="1">
      <c r="A61" s="5">
        <v>4</v>
      </c>
      <c r="B61" s="6">
        <v>43</v>
      </c>
      <c r="C61" s="63" t="s">
        <v>262</v>
      </c>
      <c r="D61" s="8">
        <v>1985</v>
      </c>
      <c r="E61" s="8" t="s">
        <v>177</v>
      </c>
      <c r="F61" s="7" t="s">
        <v>263</v>
      </c>
      <c r="G61" s="23" t="s">
        <v>264</v>
      </c>
      <c r="H61" s="16" t="s">
        <v>201</v>
      </c>
      <c r="I61" s="16" t="s">
        <v>265</v>
      </c>
    </row>
    <row r="62" spans="1:9" s="3" customFormat="1" ht="51" customHeight="1">
      <c r="A62" s="5">
        <v>5</v>
      </c>
      <c r="B62" s="6">
        <v>47</v>
      </c>
      <c r="C62" s="63" t="s">
        <v>266</v>
      </c>
      <c r="D62" s="8">
        <v>1980</v>
      </c>
      <c r="E62" s="8" t="s">
        <v>250</v>
      </c>
      <c r="F62" s="7" t="s">
        <v>351</v>
      </c>
      <c r="G62" s="23" t="s">
        <v>352</v>
      </c>
      <c r="H62" s="16" t="s">
        <v>269</v>
      </c>
      <c r="I62" s="16" t="s">
        <v>219</v>
      </c>
    </row>
    <row r="63" spans="1:9" s="3" customFormat="1" ht="51" customHeight="1">
      <c r="A63" s="5">
        <v>6</v>
      </c>
      <c r="B63" s="6">
        <v>53</v>
      </c>
      <c r="C63" s="63" t="s">
        <v>270</v>
      </c>
      <c r="D63" s="8">
        <v>1995</v>
      </c>
      <c r="E63" s="8" t="s">
        <v>181</v>
      </c>
      <c r="F63" s="7" t="s">
        <v>271</v>
      </c>
      <c r="G63" s="23" t="s">
        <v>272</v>
      </c>
      <c r="H63" s="12" t="s">
        <v>273</v>
      </c>
      <c r="I63" s="16" t="s">
        <v>274</v>
      </c>
    </row>
    <row r="64" spans="1:9" s="3" customFormat="1" ht="51" customHeight="1">
      <c r="A64" s="5">
        <v>7</v>
      </c>
      <c r="B64" s="6">
        <v>61</v>
      </c>
      <c r="C64" s="63" t="s">
        <v>440</v>
      </c>
      <c r="D64" s="8">
        <v>1998</v>
      </c>
      <c r="E64" s="8" t="s">
        <v>228</v>
      </c>
      <c r="F64" s="7" t="s">
        <v>441</v>
      </c>
      <c r="G64" s="23" t="s">
        <v>764</v>
      </c>
      <c r="H64" s="16" t="s">
        <v>342</v>
      </c>
      <c r="I64" s="16" t="s">
        <v>399</v>
      </c>
    </row>
    <row r="65" spans="1:9" s="3" customFormat="1" ht="51" customHeight="1">
      <c r="A65" s="5">
        <v>8</v>
      </c>
      <c r="B65" s="6">
        <v>79</v>
      </c>
      <c r="C65" s="63" t="s">
        <v>277</v>
      </c>
      <c r="D65" s="8">
        <v>2001</v>
      </c>
      <c r="E65" s="8" t="s">
        <v>181</v>
      </c>
      <c r="F65" s="7" t="s">
        <v>278</v>
      </c>
      <c r="G65" s="23" t="s">
        <v>279</v>
      </c>
      <c r="H65" s="16" t="s">
        <v>226</v>
      </c>
      <c r="I65" s="16" t="s">
        <v>227</v>
      </c>
    </row>
    <row r="66" spans="1:9" s="3" customFormat="1" ht="51" customHeight="1">
      <c r="A66" s="5">
        <v>9</v>
      </c>
      <c r="B66" s="6">
        <v>81</v>
      </c>
      <c r="C66" s="63" t="s">
        <v>765</v>
      </c>
      <c r="D66" s="8"/>
      <c r="E66" s="8"/>
      <c r="F66" s="7" t="s">
        <v>766</v>
      </c>
      <c r="G66" s="23" t="s">
        <v>767</v>
      </c>
      <c r="H66" s="16" t="s">
        <v>768</v>
      </c>
      <c r="I66" s="16" t="s">
        <v>769</v>
      </c>
    </row>
    <row r="67" spans="1:9" s="3" customFormat="1" ht="51" customHeight="1">
      <c r="A67" s="5">
        <v>10</v>
      </c>
      <c r="B67" s="6">
        <v>120</v>
      </c>
      <c r="C67" s="63" t="s">
        <v>199</v>
      </c>
      <c r="D67" s="8">
        <v>1991</v>
      </c>
      <c r="E67" s="8"/>
      <c r="F67" s="7" t="s">
        <v>295</v>
      </c>
      <c r="G67" s="23"/>
      <c r="H67" s="16" t="s">
        <v>179</v>
      </c>
      <c r="I67" s="16" t="s">
        <v>223</v>
      </c>
    </row>
    <row r="68" spans="1:9" s="3" customFormat="1" ht="51" customHeight="1">
      <c r="A68" s="5">
        <v>11</v>
      </c>
      <c r="B68" s="6">
        <v>131</v>
      </c>
      <c r="C68" s="63" t="s">
        <v>770</v>
      </c>
      <c r="D68" s="8"/>
      <c r="E68" s="8"/>
      <c r="F68" s="7" t="s">
        <v>771</v>
      </c>
      <c r="G68" s="23"/>
      <c r="H68" s="16" t="s">
        <v>772</v>
      </c>
      <c r="I68" s="16" t="s">
        <v>773</v>
      </c>
    </row>
    <row r="69" spans="1:9" s="3" customFormat="1" ht="51" customHeight="1">
      <c r="A69" s="5">
        <v>12</v>
      </c>
      <c r="B69" s="6">
        <v>84</v>
      </c>
      <c r="C69" s="63" t="s">
        <v>280</v>
      </c>
      <c r="D69" s="8">
        <v>1983</v>
      </c>
      <c r="E69" s="8" t="s">
        <v>250</v>
      </c>
      <c r="F69" s="7" t="s">
        <v>281</v>
      </c>
      <c r="G69" s="23" t="s">
        <v>282</v>
      </c>
      <c r="H69" s="16" t="s">
        <v>283</v>
      </c>
      <c r="I69" s="16" t="s">
        <v>6</v>
      </c>
    </row>
    <row r="70" spans="1:9" s="3" customFormat="1" ht="29.25" customHeight="1">
      <c r="A70" s="265" t="s">
        <v>774</v>
      </c>
      <c r="B70" s="280"/>
      <c r="C70" s="280"/>
      <c r="D70" s="280"/>
      <c r="E70" s="280"/>
      <c r="F70" s="280"/>
      <c r="G70" s="267"/>
      <c r="H70" s="271">
        <v>0.4791666666666667</v>
      </c>
      <c r="I70" s="272"/>
    </row>
    <row r="71" spans="1:9" s="3" customFormat="1" ht="41.25" customHeight="1">
      <c r="A71" s="265" t="s">
        <v>160</v>
      </c>
      <c r="B71" s="265"/>
      <c r="C71" s="265"/>
      <c r="D71" s="265"/>
      <c r="E71" s="265"/>
      <c r="F71" s="265"/>
      <c r="G71" s="265"/>
      <c r="H71" s="268">
        <v>0.4930555555555556</v>
      </c>
      <c r="I71" s="268"/>
    </row>
    <row r="72" spans="1:9" s="3" customFormat="1" ht="28.5" customHeight="1">
      <c r="A72" s="253" t="s">
        <v>12</v>
      </c>
      <c r="B72" s="256"/>
      <c r="C72" s="29" t="s">
        <v>13</v>
      </c>
      <c r="D72" s="253" t="s">
        <v>15</v>
      </c>
      <c r="E72" s="253"/>
      <c r="F72" s="254" t="s">
        <v>16</v>
      </c>
      <c r="G72" s="255"/>
      <c r="H72" s="273" t="s">
        <v>18</v>
      </c>
      <c r="I72" s="274"/>
    </row>
    <row r="73" spans="1:9" s="3" customFormat="1" ht="63" customHeight="1">
      <c r="A73" s="259" t="s">
        <v>161</v>
      </c>
      <c r="B73" s="260"/>
      <c r="C73" s="4" t="s">
        <v>58</v>
      </c>
      <c r="D73" s="261" t="s">
        <v>152</v>
      </c>
      <c r="E73" s="261"/>
      <c r="F73" s="262" t="s">
        <v>162</v>
      </c>
      <c r="G73" s="263"/>
      <c r="H73" s="264" t="s">
        <v>40</v>
      </c>
      <c r="I73" s="264"/>
    </row>
    <row r="74" spans="1:9" s="3" customFormat="1" ht="51" customHeight="1">
      <c r="A74" s="5">
        <v>1</v>
      </c>
      <c r="B74" s="6">
        <v>5</v>
      </c>
      <c r="C74" s="63" t="s">
        <v>778</v>
      </c>
      <c r="D74" s="8">
        <v>2004</v>
      </c>
      <c r="E74" s="8" t="s">
        <v>173</v>
      </c>
      <c r="F74" s="7" t="s">
        <v>338</v>
      </c>
      <c r="G74" s="23" t="s">
        <v>339</v>
      </c>
      <c r="H74" s="16" t="s">
        <v>175</v>
      </c>
      <c r="I74" s="16" t="s">
        <v>176</v>
      </c>
    </row>
    <row r="75" spans="1:9" s="3" customFormat="1" ht="51" customHeight="1">
      <c r="A75" s="5">
        <v>2</v>
      </c>
      <c r="B75" s="6">
        <v>85</v>
      </c>
      <c r="C75" s="63" t="s">
        <v>751</v>
      </c>
      <c r="D75" s="8">
        <v>2004</v>
      </c>
      <c r="E75" s="8" t="s">
        <v>177</v>
      </c>
      <c r="F75" s="7" t="s">
        <v>344</v>
      </c>
      <c r="G75" s="23" t="s">
        <v>345</v>
      </c>
      <c r="H75" s="16" t="s">
        <v>190</v>
      </c>
      <c r="I75" s="16" t="s">
        <v>191</v>
      </c>
    </row>
    <row r="76" spans="1:9" s="3" customFormat="1" ht="51" customHeight="1">
      <c r="A76" s="5">
        <v>3</v>
      </c>
      <c r="B76" s="6">
        <v>33</v>
      </c>
      <c r="C76" s="63" t="s">
        <v>779</v>
      </c>
      <c r="D76" s="8">
        <v>2006</v>
      </c>
      <c r="E76" s="8" t="s">
        <v>177</v>
      </c>
      <c r="F76" s="7" t="s">
        <v>728</v>
      </c>
      <c r="G76" s="23" t="s">
        <v>178</v>
      </c>
      <c r="H76" s="16" t="s">
        <v>777</v>
      </c>
      <c r="I76" s="16" t="s">
        <v>180</v>
      </c>
    </row>
    <row r="77" spans="1:9" s="3" customFormat="1" ht="51" customHeight="1">
      <c r="A77" s="5">
        <v>4</v>
      </c>
      <c r="B77" s="6">
        <v>66</v>
      </c>
      <c r="C77" s="62" t="s">
        <v>780</v>
      </c>
      <c r="D77" s="8">
        <v>2004</v>
      </c>
      <c r="E77" s="8" t="s">
        <v>173</v>
      </c>
      <c r="F77" s="7" t="s">
        <v>422</v>
      </c>
      <c r="G77" s="23" t="s">
        <v>775</v>
      </c>
      <c r="H77" s="16" t="s">
        <v>342</v>
      </c>
      <c r="I77" s="16" t="s">
        <v>399</v>
      </c>
    </row>
    <row r="78" spans="1:9" s="3" customFormat="1" ht="51" customHeight="1">
      <c r="A78" s="5">
        <v>5</v>
      </c>
      <c r="B78" s="6">
        <v>67</v>
      </c>
      <c r="C78" s="63" t="s">
        <v>781</v>
      </c>
      <c r="D78" s="8">
        <v>2003</v>
      </c>
      <c r="E78" s="8" t="s">
        <v>181</v>
      </c>
      <c r="F78" s="7" t="s">
        <v>341</v>
      </c>
      <c r="G78" s="23" t="s">
        <v>665</v>
      </c>
      <c r="H78" s="16" t="s">
        <v>342</v>
      </c>
      <c r="I78" s="16" t="s">
        <v>343</v>
      </c>
    </row>
    <row r="79" spans="1:9" s="3" customFormat="1" ht="51" customHeight="1">
      <c r="A79" s="5">
        <v>6</v>
      </c>
      <c r="B79" s="6">
        <v>68</v>
      </c>
      <c r="C79" s="63" t="s">
        <v>782</v>
      </c>
      <c r="D79" s="8">
        <v>2004</v>
      </c>
      <c r="E79" s="8" t="s">
        <v>173</v>
      </c>
      <c r="F79" s="7" t="s">
        <v>348</v>
      </c>
      <c r="G79" s="23" t="s">
        <v>664</v>
      </c>
      <c r="H79" s="16" t="s">
        <v>342</v>
      </c>
      <c r="I79" s="16" t="s">
        <v>343</v>
      </c>
    </row>
    <row r="80" spans="1:9" s="3" customFormat="1" ht="51" customHeight="1">
      <c r="A80" s="5">
        <v>7</v>
      </c>
      <c r="B80" s="6">
        <v>114</v>
      </c>
      <c r="C80" s="63" t="s">
        <v>783</v>
      </c>
      <c r="D80" s="8">
        <v>2004</v>
      </c>
      <c r="E80" s="8" t="s">
        <v>173</v>
      </c>
      <c r="F80" s="7" t="s">
        <v>346</v>
      </c>
      <c r="G80" s="23" t="s">
        <v>347</v>
      </c>
      <c r="H80" s="16" t="s">
        <v>195</v>
      </c>
      <c r="I80" s="16" t="s">
        <v>196</v>
      </c>
    </row>
    <row r="81" spans="1:9" s="3" customFormat="1" ht="51" customHeight="1">
      <c r="A81" s="5">
        <v>8</v>
      </c>
      <c r="B81" s="6">
        <v>97</v>
      </c>
      <c r="C81" s="77" t="s">
        <v>763</v>
      </c>
      <c r="D81" s="8">
        <v>1973</v>
      </c>
      <c r="E81" s="8" t="s">
        <v>181</v>
      </c>
      <c r="F81" s="7" t="s">
        <v>285</v>
      </c>
      <c r="G81" s="23"/>
      <c r="H81" s="16" t="s">
        <v>179</v>
      </c>
      <c r="I81" s="16" t="s">
        <v>223</v>
      </c>
    </row>
    <row r="82" spans="1:9" s="3" customFormat="1" ht="41.25" customHeight="1">
      <c r="A82" s="265" t="s">
        <v>164</v>
      </c>
      <c r="B82" s="266"/>
      <c r="C82" s="266"/>
      <c r="D82" s="266"/>
      <c r="E82" s="266"/>
      <c r="F82" s="266"/>
      <c r="G82" s="267"/>
      <c r="H82" s="268">
        <v>0.513888888888889</v>
      </c>
      <c r="I82" s="268"/>
    </row>
    <row r="83" spans="1:9" s="3" customFormat="1" ht="28.5" customHeight="1">
      <c r="A83" s="253" t="s">
        <v>12</v>
      </c>
      <c r="B83" s="256"/>
      <c r="C83" s="29" t="s">
        <v>13</v>
      </c>
      <c r="D83" s="253" t="s">
        <v>15</v>
      </c>
      <c r="E83" s="253"/>
      <c r="F83" s="254" t="s">
        <v>16</v>
      </c>
      <c r="G83" s="255"/>
      <c r="H83" s="273" t="s">
        <v>18</v>
      </c>
      <c r="I83" s="274"/>
    </row>
    <row r="84" spans="1:9" s="3" customFormat="1" ht="39" customHeight="1">
      <c r="A84" s="259" t="s">
        <v>163</v>
      </c>
      <c r="B84" s="260"/>
      <c r="C84" s="4" t="s">
        <v>58</v>
      </c>
      <c r="D84" s="261" t="s">
        <v>152</v>
      </c>
      <c r="E84" s="261"/>
      <c r="F84" s="260"/>
      <c r="G84" s="456"/>
      <c r="H84" s="456" t="s">
        <v>38</v>
      </c>
      <c r="I84" s="456"/>
    </row>
    <row r="85" spans="1:9" s="3" customFormat="1" ht="51" customHeight="1">
      <c r="A85" s="5">
        <v>1</v>
      </c>
      <c r="B85" s="6">
        <v>7</v>
      </c>
      <c r="C85" s="63" t="s">
        <v>176</v>
      </c>
      <c r="D85" s="8">
        <v>1982</v>
      </c>
      <c r="E85" s="8"/>
      <c r="F85" s="7" t="s">
        <v>377</v>
      </c>
      <c r="G85" s="23" t="s">
        <v>378</v>
      </c>
      <c r="H85" s="16" t="s">
        <v>175</v>
      </c>
      <c r="I85" s="16" t="s">
        <v>245</v>
      </c>
    </row>
    <row r="86" spans="1:9" s="3" customFormat="1" ht="51" customHeight="1">
      <c r="A86" s="5">
        <v>2</v>
      </c>
      <c r="B86" s="6">
        <v>117</v>
      </c>
      <c r="C86" s="63" t="s">
        <v>407</v>
      </c>
      <c r="D86" s="8">
        <v>2002</v>
      </c>
      <c r="E86" s="8" t="s">
        <v>177</v>
      </c>
      <c r="F86" s="7" t="s">
        <v>408</v>
      </c>
      <c r="G86" s="23"/>
      <c r="H86" s="16" t="s">
        <v>179</v>
      </c>
      <c r="I86" s="16" t="s">
        <v>409</v>
      </c>
    </row>
    <row r="87" spans="1:9" s="3" customFormat="1" ht="51" customHeight="1">
      <c r="A87" s="5">
        <v>3</v>
      </c>
      <c r="B87" s="6">
        <v>163</v>
      </c>
      <c r="C87" s="63" t="s">
        <v>675</v>
      </c>
      <c r="D87" s="8">
        <v>2001</v>
      </c>
      <c r="E87" s="8" t="s">
        <v>177</v>
      </c>
      <c r="F87" s="7" t="s">
        <v>784</v>
      </c>
      <c r="G87" s="23"/>
      <c r="H87" s="16" t="s">
        <v>629</v>
      </c>
      <c r="I87" s="16" t="s">
        <v>630</v>
      </c>
    </row>
    <row r="88" spans="1:9" s="3" customFormat="1" ht="51" customHeight="1">
      <c r="A88" s="5">
        <v>4</v>
      </c>
      <c r="B88" s="6">
        <v>30</v>
      </c>
      <c r="C88" s="63" t="s">
        <v>349</v>
      </c>
      <c r="D88" s="8">
        <v>1970</v>
      </c>
      <c r="E88" s="8" t="s">
        <v>237</v>
      </c>
      <c r="F88" s="7" t="s">
        <v>350</v>
      </c>
      <c r="G88" s="23"/>
      <c r="H88" s="16" t="s">
        <v>201</v>
      </c>
      <c r="I88" s="16" t="s">
        <v>6</v>
      </c>
    </row>
    <row r="89" spans="1:9" s="3" customFormat="1" ht="51" customHeight="1">
      <c r="A89" s="5">
        <v>5</v>
      </c>
      <c r="B89" s="6">
        <v>41</v>
      </c>
      <c r="C89" s="63" t="s">
        <v>74</v>
      </c>
      <c r="D89" s="8">
        <v>1981</v>
      </c>
      <c r="E89" s="8" t="s">
        <v>237</v>
      </c>
      <c r="F89" s="7" t="s">
        <v>785</v>
      </c>
      <c r="G89" s="23" t="s">
        <v>786</v>
      </c>
      <c r="H89" s="16" t="s">
        <v>261</v>
      </c>
      <c r="I89" s="16" t="s">
        <v>6</v>
      </c>
    </row>
    <row r="90" spans="1:9" s="3" customFormat="1" ht="51" customHeight="1">
      <c r="A90" s="5">
        <v>6</v>
      </c>
      <c r="B90" s="6">
        <v>42</v>
      </c>
      <c r="C90" s="63" t="s">
        <v>386</v>
      </c>
      <c r="D90" s="8">
        <v>1974</v>
      </c>
      <c r="E90" s="8" t="s">
        <v>228</v>
      </c>
      <c r="F90" s="7" t="s">
        <v>387</v>
      </c>
      <c r="G90" s="23" t="s">
        <v>388</v>
      </c>
      <c r="H90" s="16" t="s">
        <v>389</v>
      </c>
      <c r="I90" s="16" t="s">
        <v>390</v>
      </c>
    </row>
    <row r="91" spans="1:9" s="3" customFormat="1" ht="51" customHeight="1">
      <c r="A91" s="5">
        <v>7</v>
      </c>
      <c r="B91" s="6">
        <v>46</v>
      </c>
      <c r="C91" s="63" t="s">
        <v>266</v>
      </c>
      <c r="D91" s="8">
        <v>1980</v>
      </c>
      <c r="E91" s="8" t="s">
        <v>250</v>
      </c>
      <c r="F91" s="7" t="s">
        <v>267</v>
      </c>
      <c r="G91" s="23" t="s">
        <v>268</v>
      </c>
      <c r="H91" s="16" t="s">
        <v>269</v>
      </c>
      <c r="I91" s="16" t="s">
        <v>219</v>
      </c>
    </row>
    <row r="92" spans="1:9" s="3" customFormat="1" ht="51" customHeight="1">
      <c r="A92" s="5">
        <v>8</v>
      </c>
      <c r="B92" s="6">
        <v>64</v>
      </c>
      <c r="C92" s="63" t="s">
        <v>398</v>
      </c>
      <c r="D92" s="8"/>
      <c r="E92" s="8"/>
      <c r="F92" s="7" t="s">
        <v>429</v>
      </c>
      <c r="G92" s="23" t="s">
        <v>787</v>
      </c>
      <c r="H92" s="16" t="s">
        <v>342</v>
      </c>
      <c r="I92" s="16" t="s">
        <v>399</v>
      </c>
    </row>
    <row r="93" spans="1:9" s="3" customFormat="1" ht="51" customHeight="1">
      <c r="A93" s="5">
        <v>9</v>
      </c>
      <c r="B93" s="6">
        <v>73</v>
      </c>
      <c r="C93" s="63" t="s">
        <v>678</v>
      </c>
      <c r="D93" s="8"/>
      <c r="E93" s="8"/>
      <c r="F93" s="7" t="s">
        <v>419</v>
      </c>
      <c r="G93" s="23"/>
      <c r="H93" s="16" t="s">
        <v>226</v>
      </c>
      <c r="I93" s="16" t="s">
        <v>227</v>
      </c>
    </row>
    <row r="94" spans="1:9" s="3" customFormat="1" ht="51" customHeight="1">
      <c r="A94" s="5">
        <v>10</v>
      </c>
      <c r="B94" s="6">
        <v>82</v>
      </c>
      <c r="C94" s="63" t="s">
        <v>359</v>
      </c>
      <c r="D94" s="8">
        <v>1968</v>
      </c>
      <c r="E94" s="8" t="s">
        <v>250</v>
      </c>
      <c r="F94" s="7" t="s">
        <v>360</v>
      </c>
      <c r="G94" s="23" t="s">
        <v>677</v>
      </c>
      <c r="H94" s="16" t="s">
        <v>187</v>
      </c>
      <c r="I94" s="16" t="s">
        <v>188</v>
      </c>
    </row>
    <row r="95" spans="1:9" s="3" customFormat="1" ht="51" customHeight="1">
      <c r="A95" s="5">
        <v>11</v>
      </c>
      <c r="B95" s="6">
        <v>106</v>
      </c>
      <c r="C95" s="63" t="s">
        <v>680</v>
      </c>
      <c r="D95" s="8">
        <v>1971</v>
      </c>
      <c r="E95" s="8" t="s">
        <v>250</v>
      </c>
      <c r="F95" s="7" t="s">
        <v>681</v>
      </c>
      <c r="G95" s="23"/>
      <c r="H95" s="16" t="s">
        <v>682</v>
      </c>
      <c r="I95" s="16" t="s">
        <v>6</v>
      </c>
    </row>
    <row r="96" spans="1:9" s="3" customFormat="1" ht="51" customHeight="1">
      <c r="A96" s="5">
        <v>12</v>
      </c>
      <c r="B96" s="6">
        <v>124</v>
      </c>
      <c r="C96" s="63" t="s">
        <v>366</v>
      </c>
      <c r="D96" s="8">
        <v>1988</v>
      </c>
      <c r="E96" s="8" t="s">
        <v>237</v>
      </c>
      <c r="F96" s="7" t="s">
        <v>367</v>
      </c>
      <c r="G96" s="23" t="s">
        <v>368</v>
      </c>
      <c r="H96" s="16" t="s">
        <v>369</v>
      </c>
      <c r="I96" s="16" t="s">
        <v>6</v>
      </c>
    </row>
    <row r="97" spans="1:9" s="3" customFormat="1" ht="51" customHeight="1">
      <c r="A97" s="5">
        <v>13</v>
      </c>
      <c r="B97" s="6">
        <v>8</v>
      </c>
      <c r="C97" s="63" t="s">
        <v>176</v>
      </c>
      <c r="D97" s="8">
        <v>1982</v>
      </c>
      <c r="E97" s="8"/>
      <c r="F97" s="7" t="s">
        <v>379</v>
      </c>
      <c r="G97" s="23" t="s">
        <v>380</v>
      </c>
      <c r="H97" s="16" t="s">
        <v>175</v>
      </c>
      <c r="I97" s="16" t="s">
        <v>245</v>
      </c>
    </row>
    <row r="98" spans="1:9" s="3" customFormat="1" ht="41.25" customHeight="1">
      <c r="A98" s="265" t="s">
        <v>788</v>
      </c>
      <c r="B98" s="266"/>
      <c r="C98" s="266"/>
      <c r="D98" s="266"/>
      <c r="E98" s="266"/>
      <c r="F98" s="266"/>
      <c r="G98" s="267"/>
      <c r="H98" s="268">
        <v>0.548611111111111</v>
      </c>
      <c r="I98" s="268"/>
    </row>
    <row r="99" spans="1:9" s="3" customFormat="1" ht="28.5" customHeight="1">
      <c r="A99" s="253" t="s">
        <v>12</v>
      </c>
      <c r="B99" s="256"/>
      <c r="C99" s="29" t="s">
        <v>13</v>
      </c>
      <c r="D99" s="253" t="s">
        <v>15</v>
      </c>
      <c r="E99" s="253"/>
      <c r="F99" s="254" t="s">
        <v>16</v>
      </c>
      <c r="G99" s="255"/>
      <c r="H99" s="273" t="s">
        <v>18</v>
      </c>
      <c r="I99" s="274"/>
    </row>
    <row r="100" spans="1:9" s="3" customFormat="1" ht="39" customHeight="1">
      <c r="A100" s="259" t="s">
        <v>789</v>
      </c>
      <c r="B100" s="260"/>
      <c r="C100" s="4" t="s">
        <v>60</v>
      </c>
      <c r="D100" s="261" t="s">
        <v>152</v>
      </c>
      <c r="E100" s="261"/>
      <c r="F100" s="260"/>
      <c r="G100" s="456"/>
      <c r="H100" s="456" t="s">
        <v>39</v>
      </c>
      <c r="I100" s="456"/>
    </row>
    <row r="101" spans="1:9" s="3" customFormat="1" ht="59.25" customHeight="1">
      <c r="A101" s="5">
        <v>1</v>
      </c>
      <c r="B101" s="6">
        <v>52</v>
      </c>
      <c r="C101" s="63" t="s">
        <v>734</v>
      </c>
      <c r="D101" s="8">
        <v>1977</v>
      </c>
      <c r="E101" s="8" t="s">
        <v>211</v>
      </c>
      <c r="F101" s="7" t="s">
        <v>416</v>
      </c>
      <c r="G101" s="23" t="s">
        <v>417</v>
      </c>
      <c r="H101" s="16" t="s">
        <v>201</v>
      </c>
      <c r="I101" s="16" t="s">
        <v>418</v>
      </c>
    </row>
    <row r="102" spans="1:9" s="3" customFormat="1" ht="59.25" customHeight="1">
      <c r="A102" s="5">
        <v>2</v>
      </c>
      <c r="B102" s="6">
        <v>126</v>
      </c>
      <c r="C102" s="63" t="s">
        <v>614</v>
      </c>
      <c r="D102" s="8"/>
      <c r="E102" s="8" t="s">
        <v>211</v>
      </c>
      <c r="F102" s="7" t="s">
        <v>420</v>
      </c>
      <c r="G102" s="23" t="s">
        <v>790</v>
      </c>
      <c r="H102" s="16" t="s">
        <v>201</v>
      </c>
      <c r="I102" s="16" t="s">
        <v>202</v>
      </c>
    </row>
    <row r="103" spans="1:9" s="3" customFormat="1" ht="59.25" customHeight="1">
      <c r="A103" s="5">
        <v>3</v>
      </c>
      <c r="B103" s="6">
        <v>63</v>
      </c>
      <c r="C103" s="63" t="s">
        <v>398</v>
      </c>
      <c r="D103" s="8"/>
      <c r="E103" s="8"/>
      <c r="F103" s="7" t="s">
        <v>427</v>
      </c>
      <c r="G103" s="23" t="s">
        <v>791</v>
      </c>
      <c r="H103" s="16" t="s">
        <v>342</v>
      </c>
      <c r="I103" s="16" t="s">
        <v>399</v>
      </c>
    </row>
    <row r="104" spans="1:9" s="3" customFormat="1" ht="59.25" customHeight="1">
      <c r="A104" s="5">
        <v>4</v>
      </c>
      <c r="B104" s="6">
        <v>7</v>
      </c>
      <c r="C104" s="63" t="s">
        <v>176</v>
      </c>
      <c r="D104" s="8">
        <v>1982</v>
      </c>
      <c r="E104" s="8"/>
      <c r="F104" s="7" t="s">
        <v>377</v>
      </c>
      <c r="G104" s="23" t="s">
        <v>378</v>
      </c>
      <c r="H104" s="16" t="s">
        <v>175</v>
      </c>
      <c r="I104" s="16" t="s">
        <v>245</v>
      </c>
    </row>
    <row r="105" spans="1:9" s="3" customFormat="1" ht="59.25" customHeight="1">
      <c r="A105" s="5">
        <v>5</v>
      </c>
      <c r="B105" s="6">
        <v>114</v>
      </c>
      <c r="C105" s="63" t="s">
        <v>776</v>
      </c>
      <c r="D105" s="8">
        <v>2004</v>
      </c>
      <c r="E105" s="8" t="s">
        <v>173</v>
      </c>
      <c r="F105" s="7" t="s">
        <v>346</v>
      </c>
      <c r="G105" s="23" t="s">
        <v>347</v>
      </c>
      <c r="H105" s="16" t="s">
        <v>195</v>
      </c>
      <c r="I105" s="16" t="s">
        <v>196</v>
      </c>
    </row>
    <row r="106" spans="1:9" s="3" customFormat="1" ht="59.25" customHeight="1">
      <c r="A106" s="5">
        <v>6</v>
      </c>
      <c r="B106" s="6">
        <v>17</v>
      </c>
      <c r="C106" s="63" t="s">
        <v>382</v>
      </c>
      <c r="D106" s="8">
        <v>2001</v>
      </c>
      <c r="E106" s="8" t="s">
        <v>177</v>
      </c>
      <c r="F106" s="7" t="s">
        <v>426</v>
      </c>
      <c r="G106" s="23" t="s">
        <v>383</v>
      </c>
      <c r="H106" s="16" t="s">
        <v>384</v>
      </c>
      <c r="I106" s="16" t="s">
        <v>385</v>
      </c>
    </row>
    <row r="107" spans="1:9" s="3" customFormat="1" ht="59.25" customHeight="1">
      <c r="A107" s="5">
        <v>7</v>
      </c>
      <c r="B107" s="6">
        <v>27</v>
      </c>
      <c r="C107" s="63" t="s">
        <v>349</v>
      </c>
      <c r="D107" s="8">
        <v>1970</v>
      </c>
      <c r="E107" s="8" t="s">
        <v>237</v>
      </c>
      <c r="F107" s="7" t="s">
        <v>540</v>
      </c>
      <c r="G107" s="23" t="s">
        <v>520</v>
      </c>
      <c r="H107" s="16" t="s">
        <v>201</v>
      </c>
      <c r="I107" s="16" t="s">
        <v>6</v>
      </c>
    </row>
    <row r="108" spans="1:9" s="3" customFormat="1" ht="59.25" customHeight="1">
      <c r="A108" s="5">
        <v>8</v>
      </c>
      <c r="B108" s="6">
        <v>56</v>
      </c>
      <c r="C108" s="63" t="s">
        <v>219</v>
      </c>
      <c r="D108" s="8">
        <v>1958</v>
      </c>
      <c r="E108" s="8" t="s">
        <v>355</v>
      </c>
      <c r="F108" s="7" t="s">
        <v>395</v>
      </c>
      <c r="G108" s="23" t="s">
        <v>396</v>
      </c>
      <c r="H108" s="16" t="s">
        <v>218</v>
      </c>
      <c r="I108" s="16" t="s">
        <v>397</v>
      </c>
    </row>
    <row r="109" spans="1:9" s="3" customFormat="1" ht="59.25" customHeight="1">
      <c r="A109" s="5">
        <v>9</v>
      </c>
      <c r="B109" s="6">
        <v>65</v>
      </c>
      <c r="C109" s="77" t="s">
        <v>400</v>
      </c>
      <c r="D109" s="8">
        <v>2001</v>
      </c>
      <c r="E109" s="8" t="s">
        <v>181</v>
      </c>
      <c r="F109" s="7" t="s">
        <v>401</v>
      </c>
      <c r="G109" s="23" t="s">
        <v>792</v>
      </c>
      <c r="H109" s="16" t="s">
        <v>342</v>
      </c>
      <c r="I109" s="16" t="s">
        <v>399</v>
      </c>
    </row>
    <row r="110" spans="1:9" s="3" customFormat="1" ht="59.25" customHeight="1">
      <c r="A110" s="5">
        <v>10</v>
      </c>
      <c r="B110" s="6">
        <v>75</v>
      </c>
      <c r="C110" s="63" t="s">
        <v>495</v>
      </c>
      <c r="D110" s="8">
        <v>2000</v>
      </c>
      <c r="E110" s="8" t="s">
        <v>228</v>
      </c>
      <c r="F110" s="7" t="s">
        <v>591</v>
      </c>
      <c r="G110" s="23" t="s">
        <v>592</v>
      </c>
      <c r="H110" s="16" t="s">
        <v>226</v>
      </c>
      <c r="I110" s="16" t="s">
        <v>227</v>
      </c>
    </row>
    <row r="111" spans="1:9" s="3" customFormat="1" ht="59.25" customHeight="1">
      <c r="A111" s="5">
        <v>11</v>
      </c>
      <c r="B111" s="6">
        <v>92</v>
      </c>
      <c r="C111" s="63" t="s">
        <v>498</v>
      </c>
      <c r="D111" s="8">
        <v>2001</v>
      </c>
      <c r="E111" s="8" t="s">
        <v>228</v>
      </c>
      <c r="F111" s="7" t="s">
        <v>499</v>
      </c>
      <c r="G111" s="23" t="s">
        <v>500</v>
      </c>
      <c r="H111" s="16" t="s">
        <v>464</v>
      </c>
      <c r="I111" s="16" t="s">
        <v>465</v>
      </c>
    </row>
    <row r="112" spans="1:9" s="3" customFormat="1" ht="59.25" customHeight="1">
      <c r="A112" s="5">
        <v>12</v>
      </c>
      <c r="B112" s="6">
        <v>103</v>
      </c>
      <c r="C112" s="63" t="s">
        <v>402</v>
      </c>
      <c r="D112" s="8">
        <v>1995</v>
      </c>
      <c r="E112" s="8" t="s">
        <v>220</v>
      </c>
      <c r="F112" s="7" t="s">
        <v>403</v>
      </c>
      <c r="G112" s="23" t="s">
        <v>339</v>
      </c>
      <c r="H112" s="16" t="s">
        <v>404</v>
      </c>
      <c r="I112" s="16" t="s">
        <v>365</v>
      </c>
    </row>
    <row r="113" spans="1:9" s="3" customFormat="1" ht="59.25" customHeight="1">
      <c r="A113" s="5">
        <v>13</v>
      </c>
      <c r="B113" s="6">
        <v>104</v>
      </c>
      <c r="C113" s="63" t="s">
        <v>405</v>
      </c>
      <c r="D113" s="8">
        <v>1995</v>
      </c>
      <c r="E113" s="8" t="s">
        <v>220</v>
      </c>
      <c r="F113" s="7" t="s">
        <v>406</v>
      </c>
      <c r="G113" s="23"/>
      <c r="H113" s="16" t="s">
        <v>404</v>
      </c>
      <c r="I113" s="16" t="s">
        <v>365</v>
      </c>
    </row>
    <row r="114" spans="1:9" s="3" customFormat="1" ht="59.25" customHeight="1">
      <c r="A114" s="5">
        <v>14</v>
      </c>
      <c r="B114" s="6">
        <v>161</v>
      </c>
      <c r="C114" s="63" t="s">
        <v>683</v>
      </c>
      <c r="D114" s="8">
        <v>1999</v>
      </c>
      <c r="E114" s="8" t="s">
        <v>177</v>
      </c>
      <c r="F114" s="7" t="s">
        <v>684</v>
      </c>
      <c r="G114" s="23"/>
      <c r="H114" s="16" t="s">
        <v>629</v>
      </c>
      <c r="I114" s="16" t="s">
        <v>630</v>
      </c>
    </row>
    <row r="115" spans="1:9" s="3" customFormat="1" ht="59.25" customHeight="1">
      <c r="A115" s="5">
        <v>15</v>
      </c>
      <c r="B115" s="6">
        <v>162</v>
      </c>
      <c r="C115" s="63" t="s">
        <v>675</v>
      </c>
      <c r="D115" s="8">
        <v>2001</v>
      </c>
      <c r="E115" s="8" t="s">
        <v>177</v>
      </c>
      <c r="F115" s="7" t="s">
        <v>793</v>
      </c>
      <c r="G115" s="23"/>
      <c r="H115" s="16" t="s">
        <v>629</v>
      </c>
      <c r="I115" s="16" t="s">
        <v>630</v>
      </c>
    </row>
    <row r="116" spans="1:9" s="3" customFormat="1" ht="59.25" customHeight="1">
      <c r="A116" s="5">
        <v>16</v>
      </c>
      <c r="B116" s="6">
        <v>128</v>
      </c>
      <c r="C116" s="63" t="s">
        <v>370</v>
      </c>
      <c r="D116" s="8"/>
      <c r="E116" s="8" t="s">
        <v>211</v>
      </c>
      <c r="F116" s="7" t="s">
        <v>514</v>
      </c>
      <c r="G116" s="23" t="s">
        <v>794</v>
      </c>
      <c r="H116" s="16" t="s">
        <v>201</v>
      </c>
      <c r="I116" s="16" t="s">
        <v>202</v>
      </c>
    </row>
    <row r="117" spans="1:9" s="3" customFormat="1" ht="59.25" customHeight="1">
      <c r="A117" s="5">
        <v>17</v>
      </c>
      <c r="B117" s="6">
        <v>156</v>
      </c>
      <c r="C117" s="63" t="s">
        <v>307</v>
      </c>
      <c r="D117" s="8">
        <v>1995</v>
      </c>
      <c r="E117" s="8" t="s">
        <v>237</v>
      </c>
      <c r="F117" s="7" t="s">
        <v>513</v>
      </c>
      <c r="G117" s="23" t="s">
        <v>513</v>
      </c>
      <c r="H117" s="16" t="s">
        <v>309</v>
      </c>
      <c r="I117" s="16" t="s">
        <v>6</v>
      </c>
    </row>
    <row r="118" spans="1:9" s="3" customFormat="1" ht="59.25" customHeight="1">
      <c r="A118" s="5">
        <v>18</v>
      </c>
      <c r="B118" s="6">
        <v>127</v>
      </c>
      <c r="C118" s="63" t="s">
        <v>614</v>
      </c>
      <c r="D118" s="8"/>
      <c r="E118" s="8" t="s">
        <v>211</v>
      </c>
      <c r="F118" s="7" t="s">
        <v>421</v>
      </c>
      <c r="G118" s="23"/>
      <c r="H118" s="16" t="s">
        <v>201</v>
      </c>
      <c r="I118" s="16" t="s">
        <v>202</v>
      </c>
    </row>
    <row r="119" spans="1:9" s="3" customFormat="1" ht="59.25" customHeight="1">
      <c r="A119" s="5">
        <v>19</v>
      </c>
      <c r="B119" s="6">
        <v>62</v>
      </c>
      <c r="C119" s="63" t="s">
        <v>398</v>
      </c>
      <c r="D119" s="8"/>
      <c r="E119" s="8"/>
      <c r="F119" s="7" t="s">
        <v>494</v>
      </c>
      <c r="G119" s="23" t="s">
        <v>795</v>
      </c>
      <c r="H119" s="16" t="s">
        <v>342</v>
      </c>
      <c r="I119" s="16" t="s">
        <v>399</v>
      </c>
    </row>
    <row r="120" spans="1:9" s="3" customFormat="1" ht="59.25" customHeight="1">
      <c r="A120" s="5">
        <v>20</v>
      </c>
      <c r="B120" s="6">
        <v>9</v>
      </c>
      <c r="C120" s="63" t="s">
        <v>176</v>
      </c>
      <c r="D120" s="8">
        <v>1982</v>
      </c>
      <c r="E120" s="8"/>
      <c r="F120" s="7" t="s">
        <v>381</v>
      </c>
      <c r="G120" s="23"/>
      <c r="H120" s="16" t="s">
        <v>175</v>
      </c>
      <c r="I120" s="16" t="s">
        <v>245</v>
      </c>
    </row>
    <row r="121" spans="1:9" s="3" customFormat="1" ht="59.25" customHeight="1">
      <c r="A121" s="5">
        <v>21</v>
      </c>
      <c r="B121" s="6">
        <v>49</v>
      </c>
      <c r="C121" s="63" t="s">
        <v>391</v>
      </c>
      <c r="D121" s="8">
        <v>2002</v>
      </c>
      <c r="E121" s="8" t="s">
        <v>237</v>
      </c>
      <c r="F121" s="7" t="s">
        <v>392</v>
      </c>
      <c r="G121" s="23" t="s">
        <v>843</v>
      </c>
      <c r="H121" s="16" t="s">
        <v>393</v>
      </c>
      <c r="I121" s="16" t="s">
        <v>394</v>
      </c>
    </row>
    <row r="122" spans="1:9" s="3" customFormat="1" ht="28.5" customHeight="1">
      <c r="A122" s="265" t="s">
        <v>141</v>
      </c>
      <c r="B122" s="280"/>
      <c r="C122" s="280"/>
      <c r="D122" s="280"/>
      <c r="E122" s="280"/>
      <c r="F122" s="280"/>
      <c r="G122" s="267"/>
      <c r="H122" s="271">
        <v>0.5972222222222222</v>
      </c>
      <c r="I122" s="272"/>
    </row>
    <row r="123" spans="1:9" s="3" customFormat="1" ht="30" customHeight="1">
      <c r="A123" s="265" t="s">
        <v>142</v>
      </c>
      <c r="B123" s="266"/>
      <c r="C123" s="266"/>
      <c r="D123" s="266"/>
      <c r="E123" s="266"/>
      <c r="F123" s="266"/>
      <c r="G123" s="267"/>
      <c r="H123" s="268">
        <v>0.6180555555555556</v>
      </c>
      <c r="I123" s="275"/>
    </row>
    <row r="124" spans="1:9" s="3" customFormat="1" ht="28.5" customHeight="1">
      <c r="A124" s="253" t="s">
        <v>12</v>
      </c>
      <c r="B124" s="256"/>
      <c r="C124" s="29" t="s">
        <v>13</v>
      </c>
      <c r="D124" s="253" t="s">
        <v>15</v>
      </c>
      <c r="E124" s="253"/>
      <c r="F124" s="254" t="s">
        <v>16</v>
      </c>
      <c r="G124" s="255"/>
      <c r="H124" s="273" t="s">
        <v>18</v>
      </c>
      <c r="I124" s="274"/>
    </row>
    <row r="125" spans="1:9" s="3" customFormat="1" ht="60" customHeight="1">
      <c r="A125" s="259" t="s">
        <v>143</v>
      </c>
      <c r="B125" s="260"/>
      <c r="C125" s="4" t="s">
        <v>145</v>
      </c>
      <c r="D125" s="261" t="s">
        <v>144</v>
      </c>
      <c r="E125" s="261"/>
      <c r="F125" s="262" t="s">
        <v>146</v>
      </c>
      <c r="G125" s="263"/>
      <c r="H125" s="264" t="s">
        <v>147</v>
      </c>
      <c r="I125" s="264"/>
    </row>
    <row r="126" spans="1:9" s="3" customFormat="1" ht="63" customHeight="1">
      <c r="A126" s="5">
        <v>1</v>
      </c>
      <c r="B126" s="6">
        <v>22</v>
      </c>
      <c r="C126" s="63" t="s">
        <v>202</v>
      </c>
      <c r="D126" s="8">
        <v>1989</v>
      </c>
      <c r="E126" s="8" t="s">
        <v>250</v>
      </c>
      <c r="F126" s="7" t="s">
        <v>537</v>
      </c>
      <c r="G126" s="23"/>
      <c r="H126" s="16" t="s">
        <v>201</v>
      </c>
      <c r="I126" s="16" t="s">
        <v>252</v>
      </c>
    </row>
    <row r="127" spans="1:9" s="3" customFormat="1" ht="63" customHeight="1">
      <c r="A127" s="5">
        <f>A126+1</f>
        <v>2</v>
      </c>
      <c r="B127" s="6">
        <v>151</v>
      </c>
      <c r="C127" s="63" t="s">
        <v>475</v>
      </c>
      <c r="D127" s="8">
        <v>1997</v>
      </c>
      <c r="E127" s="8" t="s">
        <v>250</v>
      </c>
      <c r="F127" s="7" t="s">
        <v>533</v>
      </c>
      <c r="G127" s="23" t="s">
        <v>534</v>
      </c>
      <c r="H127" s="16" t="s">
        <v>413</v>
      </c>
      <c r="I127" s="16" t="s">
        <v>414</v>
      </c>
    </row>
    <row r="128" spans="1:9" s="3" customFormat="1" ht="63" customHeight="1">
      <c r="A128" s="5">
        <f aca="true" t="shared" si="0" ref="A128:A141">A127+1</f>
        <v>3</v>
      </c>
      <c r="B128" s="6">
        <v>137</v>
      </c>
      <c r="C128" s="63" t="s">
        <v>470</v>
      </c>
      <c r="D128" s="8">
        <v>1984</v>
      </c>
      <c r="E128" s="8" t="s">
        <v>250</v>
      </c>
      <c r="F128" s="7" t="s">
        <v>803</v>
      </c>
      <c r="G128" s="23" t="s">
        <v>796</v>
      </c>
      <c r="H128" s="16" t="s">
        <v>413</v>
      </c>
      <c r="I128" s="16" t="s">
        <v>414</v>
      </c>
    </row>
    <row r="129" spans="1:9" s="3" customFormat="1" ht="63" customHeight="1">
      <c r="A129" s="5">
        <f t="shared" si="0"/>
        <v>4</v>
      </c>
      <c r="B129" s="6">
        <v>14</v>
      </c>
      <c r="C129" s="63" t="s">
        <v>385</v>
      </c>
      <c r="D129" s="8">
        <v>1992</v>
      </c>
      <c r="E129" s="8" t="s">
        <v>250</v>
      </c>
      <c r="F129" s="7" t="s">
        <v>539</v>
      </c>
      <c r="G129" s="23" t="s">
        <v>516</v>
      </c>
      <c r="H129" s="16" t="s">
        <v>384</v>
      </c>
      <c r="I129" s="16" t="s">
        <v>433</v>
      </c>
    </row>
    <row r="130" spans="1:9" s="3" customFormat="1" ht="63" customHeight="1">
      <c r="A130" s="5">
        <f t="shared" si="0"/>
        <v>5</v>
      </c>
      <c r="B130" s="6">
        <v>26</v>
      </c>
      <c r="C130" s="63" t="s">
        <v>349</v>
      </c>
      <c r="D130" s="8">
        <v>1970</v>
      </c>
      <c r="E130" s="8" t="s">
        <v>237</v>
      </c>
      <c r="F130" s="7" t="s">
        <v>542</v>
      </c>
      <c r="G130" s="23" t="s">
        <v>519</v>
      </c>
      <c r="H130" s="16" t="s">
        <v>201</v>
      </c>
      <c r="I130" s="16" t="s">
        <v>6</v>
      </c>
    </row>
    <row r="131" spans="1:9" s="3" customFormat="1" ht="63" customHeight="1">
      <c r="A131" s="5">
        <f t="shared" si="0"/>
        <v>6</v>
      </c>
      <c r="B131" s="6">
        <v>60</v>
      </c>
      <c r="C131" s="63" t="s">
        <v>343</v>
      </c>
      <c r="D131" s="8">
        <v>1992</v>
      </c>
      <c r="E131" s="8" t="s">
        <v>237</v>
      </c>
      <c r="F131" s="7" t="s">
        <v>521</v>
      </c>
      <c r="G131" s="23" t="s">
        <v>797</v>
      </c>
      <c r="H131" s="16" t="s">
        <v>342</v>
      </c>
      <c r="I131" s="16" t="s">
        <v>399</v>
      </c>
    </row>
    <row r="132" spans="1:9" s="3" customFormat="1" ht="63" customHeight="1">
      <c r="A132" s="5">
        <f t="shared" si="0"/>
        <v>7</v>
      </c>
      <c r="B132" s="6">
        <v>102</v>
      </c>
      <c r="C132" s="63" t="s">
        <v>446</v>
      </c>
      <c r="D132" s="8">
        <v>1979</v>
      </c>
      <c r="E132" s="8" t="s">
        <v>250</v>
      </c>
      <c r="F132" s="7" t="s">
        <v>527</v>
      </c>
      <c r="G132" s="23" t="s">
        <v>815</v>
      </c>
      <c r="H132" s="16" t="s">
        <v>404</v>
      </c>
      <c r="I132" s="16" t="s">
        <v>361</v>
      </c>
    </row>
    <row r="133" spans="1:9" s="3" customFormat="1" ht="63" customHeight="1">
      <c r="A133" s="5">
        <f t="shared" si="0"/>
        <v>8</v>
      </c>
      <c r="B133" s="6">
        <v>132</v>
      </c>
      <c r="C133" s="63" t="s">
        <v>202</v>
      </c>
      <c r="D133" s="8">
        <v>1989</v>
      </c>
      <c r="E133" s="8" t="s">
        <v>250</v>
      </c>
      <c r="F133" s="7" t="s">
        <v>528</v>
      </c>
      <c r="G133" s="23" t="s">
        <v>798</v>
      </c>
      <c r="H133" s="16" t="s">
        <v>201</v>
      </c>
      <c r="I133" s="16" t="s">
        <v>252</v>
      </c>
    </row>
    <row r="134" spans="1:9" s="3" customFormat="1" ht="63" customHeight="1">
      <c r="A134" s="5">
        <f t="shared" si="0"/>
        <v>9</v>
      </c>
      <c r="B134" s="6">
        <v>93</v>
      </c>
      <c r="C134" s="63" t="s">
        <v>461</v>
      </c>
      <c r="D134" s="8">
        <v>1991</v>
      </c>
      <c r="E134" s="8" t="s">
        <v>237</v>
      </c>
      <c r="F134" s="7" t="s">
        <v>522</v>
      </c>
      <c r="G134" s="23"/>
      <c r="H134" s="16" t="s">
        <v>464</v>
      </c>
      <c r="I134" s="16" t="s">
        <v>465</v>
      </c>
    </row>
    <row r="135" spans="1:9" s="3" customFormat="1" ht="63" customHeight="1">
      <c r="A135" s="5">
        <f t="shared" si="0"/>
        <v>10</v>
      </c>
      <c r="B135" s="6">
        <v>94</v>
      </c>
      <c r="C135" s="63" t="s">
        <v>445</v>
      </c>
      <c r="D135" s="8">
        <v>1970</v>
      </c>
      <c r="E135" s="8" t="s">
        <v>250</v>
      </c>
      <c r="F135" s="7" t="s">
        <v>523</v>
      </c>
      <c r="G135" s="23" t="s">
        <v>799</v>
      </c>
      <c r="H135" s="16" t="s">
        <v>524</v>
      </c>
      <c r="I135" s="16" t="s">
        <v>525</v>
      </c>
    </row>
    <row r="136" spans="1:9" s="3" customFormat="1" ht="63" customHeight="1">
      <c r="A136" s="5">
        <f t="shared" si="0"/>
        <v>11</v>
      </c>
      <c r="B136" s="6">
        <v>95</v>
      </c>
      <c r="C136" s="63" t="s">
        <v>442</v>
      </c>
      <c r="D136" s="8">
        <v>1985</v>
      </c>
      <c r="E136" s="8" t="s">
        <v>250</v>
      </c>
      <c r="F136" s="7" t="s">
        <v>526</v>
      </c>
      <c r="G136" s="23" t="s">
        <v>800</v>
      </c>
      <c r="H136" s="16" t="s">
        <v>444</v>
      </c>
      <c r="I136" s="16" t="s">
        <v>445</v>
      </c>
    </row>
    <row r="137" spans="1:9" s="3" customFormat="1" ht="63" customHeight="1">
      <c r="A137" s="5">
        <f t="shared" si="0"/>
        <v>12</v>
      </c>
      <c r="B137" s="6">
        <v>147</v>
      </c>
      <c r="C137" s="63" t="s">
        <v>474</v>
      </c>
      <c r="D137" s="8">
        <v>1998</v>
      </c>
      <c r="E137" s="8" t="s">
        <v>237</v>
      </c>
      <c r="F137" s="7" t="s">
        <v>541</v>
      </c>
      <c r="G137" s="23" t="s">
        <v>532</v>
      </c>
      <c r="H137" s="16" t="s">
        <v>413</v>
      </c>
      <c r="I137" s="16" t="s">
        <v>414</v>
      </c>
    </row>
    <row r="138" spans="1:9" s="3" customFormat="1" ht="63" customHeight="1">
      <c r="A138" s="5">
        <f t="shared" si="0"/>
        <v>13</v>
      </c>
      <c r="B138" s="6">
        <v>152</v>
      </c>
      <c r="C138" s="63" t="s">
        <v>475</v>
      </c>
      <c r="D138" s="8">
        <v>1997</v>
      </c>
      <c r="E138" s="8" t="s">
        <v>250</v>
      </c>
      <c r="F138" s="7" t="s">
        <v>535</v>
      </c>
      <c r="G138" s="23" t="s">
        <v>536</v>
      </c>
      <c r="H138" s="16" t="s">
        <v>413</v>
      </c>
      <c r="I138" s="16" t="s">
        <v>414</v>
      </c>
    </row>
    <row r="139" spans="1:9" s="3" customFormat="1" ht="63" customHeight="1">
      <c r="A139" s="5">
        <f t="shared" si="0"/>
        <v>14</v>
      </c>
      <c r="B139" s="6">
        <v>139</v>
      </c>
      <c r="C139" s="63" t="s">
        <v>470</v>
      </c>
      <c r="D139" s="8">
        <v>1984</v>
      </c>
      <c r="E139" s="8" t="s">
        <v>250</v>
      </c>
      <c r="F139" s="7" t="s">
        <v>531</v>
      </c>
      <c r="G139" s="23" t="s">
        <v>801</v>
      </c>
      <c r="H139" s="16" t="s">
        <v>413</v>
      </c>
      <c r="I139" s="16" t="s">
        <v>414</v>
      </c>
    </row>
    <row r="140" spans="1:9" s="3" customFormat="1" ht="63" customHeight="1">
      <c r="A140" s="5">
        <f t="shared" si="0"/>
        <v>15</v>
      </c>
      <c r="B140" s="6">
        <v>15</v>
      </c>
      <c r="C140" s="63" t="s">
        <v>385</v>
      </c>
      <c r="D140" s="8">
        <v>1992</v>
      </c>
      <c r="E140" s="8" t="s">
        <v>250</v>
      </c>
      <c r="F140" s="7" t="s">
        <v>620</v>
      </c>
      <c r="G140" s="23" t="s">
        <v>517</v>
      </c>
      <c r="H140" s="16" t="s">
        <v>384</v>
      </c>
      <c r="I140" s="16" t="s">
        <v>433</v>
      </c>
    </row>
    <row r="141" spans="1:9" s="3" customFormat="1" ht="63" customHeight="1">
      <c r="A141" s="5">
        <f t="shared" si="0"/>
        <v>16</v>
      </c>
      <c r="B141" s="6">
        <v>23</v>
      </c>
      <c r="C141" s="63" t="s">
        <v>202</v>
      </c>
      <c r="D141" s="8">
        <v>1989</v>
      </c>
      <c r="E141" s="8" t="s">
        <v>250</v>
      </c>
      <c r="F141" s="7" t="s">
        <v>804</v>
      </c>
      <c r="G141" s="23" t="s">
        <v>802</v>
      </c>
      <c r="H141" s="16" t="s">
        <v>201</v>
      </c>
      <c r="I141" s="16" t="s">
        <v>252</v>
      </c>
    </row>
    <row r="142" spans="1:9" s="3" customFormat="1" ht="29.25" customHeight="1">
      <c r="A142" s="265" t="s">
        <v>805</v>
      </c>
      <c r="B142" s="280"/>
      <c r="C142" s="280"/>
      <c r="D142" s="280"/>
      <c r="E142" s="280"/>
      <c r="F142" s="280"/>
      <c r="G142" s="267"/>
      <c r="H142" s="271">
        <v>0.6736111111111112</v>
      </c>
      <c r="I142" s="272"/>
    </row>
    <row r="143" spans="1:9" s="3" customFormat="1" ht="33" customHeight="1">
      <c r="A143" s="265" t="s">
        <v>806</v>
      </c>
      <c r="B143" s="265"/>
      <c r="C143" s="265"/>
      <c r="D143" s="265"/>
      <c r="E143" s="265"/>
      <c r="F143" s="265"/>
      <c r="G143" s="265"/>
      <c r="H143" s="268">
        <v>0.6875</v>
      </c>
      <c r="I143" s="268"/>
    </row>
    <row r="144" spans="1:9" s="3" customFormat="1" ht="28.5" customHeight="1">
      <c r="A144" s="253" t="s">
        <v>12</v>
      </c>
      <c r="B144" s="256"/>
      <c r="C144" s="29" t="s">
        <v>13</v>
      </c>
      <c r="D144" s="253" t="s">
        <v>15</v>
      </c>
      <c r="E144" s="253"/>
      <c r="F144" s="254" t="s">
        <v>16</v>
      </c>
      <c r="G144" s="255"/>
      <c r="H144" s="273" t="s">
        <v>18</v>
      </c>
      <c r="I144" s="274"/>
    </row>
    <row r="145" spans="1:9" s="3" customFormat="1" ht="66" customHeight="1">
      <c r="A145" s="259" t="s">
        <v>136</v>
      </c>
      <c r="B145" s="260"/>
      <c r="C145" s="4" t="s">
        <v>60</v>
      </c>
      <c r="D145" s="261" t="s">
        <v>137</v>
      </c>
      <c r="E145" s="261"/>
      <c r="F145" s="262" t="s">
        <v>135</v>
      </c>
      <c r="G145" s="263"/>
      <c r="H145" s="264" t="s">
        <v>139</v>
      </c>
      <c r="I145" s="264"/>
    </row>
    <row r="146" spans="1:9" s="3" customFormat="1" ht="51" customHeight="1">
      <c r="A146" s="5">
        <v>1</v>
      </c>
      <c r="B146" s="6">
        <v>18</v>
      </c>
      <c r="C146" s="63" t="s">
        <v>385</v>
      </c>
      <c r="D146" s="8">
        <v>1992</v>
      </c>
      <c r="E146" s="8" t="s">
        <v>250</v>
      </c>
      <c r="F146" s="7" t="s">
        <v>453</v>
      </c>
      <c r="G146" s="23"/>
      <c r="H146" s="16" t="s">
        <v>434</v>
      </c>
      <c r="I146" s="16" t="s">
        <v>433</v>
      </c>
    </row>
    <row r="147" spans="1:9" s="3" customFormat="1" ht="51" customHeight="1">
      <c r="A147" s="5">
        <f>A146+1</f>
        <v>2</v>
      </c>
      <c r="B147" s="6">
        <v>101</v>
      </c>
      <c r="C147" s="63" t="s">
        <v>446</v>
      </c>
      <c r="D147" s="8">
        <v>1979</v>
      </c>
      <c r="E147" s="8" t="s">
        <v>250</v>
      </c>
      <c r="F147" s="7" t="s">
        <v>452</v>
      </c>
      <c r="G147" s="23" t="s">
        <v>448</v>
      </c>
      <c r="H147" s="16" t="s">
        <v>404</v>
      </c>
      <c r="I147" s="16" t="s">
        <v>361</v>
      </c>
    </row>
    <row r="148" spans="1:9" s="3" customFormat="1" ht="51" customHeight="1">
      <c r="A148" s="5">
        <f aca="true" t="shared" si="1" ref="A148:A156">A147+1</f>
        <v>3</v>
      </c>
      <c r="B148" s="6">
        <v>21</v>
      </c>
      <c r="C148" s="63" t="s">
        <v>246</v>
      </c>
      <c r="D148" s="8">
        <v>1990</v>
      </c>
      <c r="E148" s="8" t="s">
        <v>237</v>
      </c>
      <c r="F148" s="7" t="s">
        <v>435</v>
      </c>
      <c r="G148" s="23" t="s">
        <v>436</v>
      </c>
      <c r="H148" s="10" t="s">
        <v>249</v>
      </c>
      <c r="I148" s="16" t="s">
        <v>6</v>
      </c>
    </row>
    <row r="149" spans="1:9" s="3" customFormat="1" ht="51" customHeight="1">
      <c r="A149" s="5">
        <f t="shared" si="1"/>
        <v>4</v>
      </c>
      <c r="B149" s="6">
        <v>55</v>
      </c>
      <c r="C149" s="63" t="s">
        <v>219</v>
      </c>
      <c r="D149" s="8">
        <v>1958</v>
      </c>
      <c r="E149" s="8" t="s">
        <v>355</v>
      </c>
      <c r="F149" s="7" t="s">
        <v>437</v>
      </c>
      <c r="G149" s="23" t="s">
        <v>438</v>
      </c>
      <c r="H149" s="16" t="s">
        <v>218</v>
      </c>
      <c r="I149" s="16" t="s">
        <v>397</v>
      </c>
    </row>
    <row r="150" spans="1:9" s="3" customFormat="1" ht="51" customHeight="1">
      <c r="A150" s="5">
        <f t="shared" si="1"/>
        <v>5</v>
      </c>
      <c r="B150" s="6">
        <v>59</v>
      </c>
      <c r="C150" s="63" t="s">
        <v>343</v>
      </c>
      <c r="D150" s="8">
        <v>1992</v>
      </c>
      <c r="E150" s="8" t="s">
        <v>237</v>
      </c>
      <c r="F150" s="7" t="s">
        <v>439</v>
      </c>
      <c r="G150" s="23" t="s">
        <v>679</v>
      </c>
      <c r="H150" s="16" t="s">
        <v>342</v>
      </c>
      <c r="I150" s="16" t="s">
        <v>399</v>
      </c>
    </row>
    <row r="151" spans="1:9" s="3" customFormat="1" ht="51" customHeight="1">
      <c r="A151" s="5">
        <f t="shared" si="1"/>
        <v>6</v>
      </c>
      <c r="B151" s="6">
        <v>96</v>
      </c>
      <c r="C151" s="63" t="s">
        <v>442</v>
      </c>
      <c r="D151" s="8">
        <v>1985</v>
      </c>
      <c r="E151" s="8" t="s">
        <v>250</v>
      </c>
      <c r="F151" s="7" t="s">
        <v>443</v>
      </c>
      <c r="G151" s="23"/>
      <c r="H151" s="16" t="s">
        <v>444</v>
      </c>
      <c r="I151" s="16" t="s">
        <v>445</v>
      </c>
    </row>
    <row r="152" spans="1:9" s="3" customFormat="1" ht="51" customHeight="1">
      <c r="A152" s="5">
        <f t="shared" si="1"/>
        <v>7</v>
      </c>
      <c r="B152" s="6">
        <v>98</v>
      </c>
      <c r="C152" s="63" t="s">
        <v>361</v>
      </c>
      <c r="D152" s="8">
        <v>1968</v>
      </c>
      <c r="E152" s="8" t="s">
        <v>362</v>
      </c>
      <c r="F152" s="7" t="s">
        <v>467</v>
      </c>
      <c r="G152" s="23" t="s">
        <v>468</v>
      </c>
      <c r="H152" s="16" t="s">
        <v>364</v>
      </c>
      <c r="I152" s="16" t="s">
        <v>365</v>
      </c>
    </row>
    <row r="153" spans="1:9" s="3" customFormat="1" ht="51" customHeight="1">
      <c r="A153" s="5">
        <f t="shared" si="1"/>
        <v>8</v>
      </c>
      <c r="B153" s="6">
        <v>123</v>
      </c>
      <c r="C153" s="63" t="s">
        <v>366</v>
      </c>
      <c r="D153" s="8">
        <v>1988</v>
      </c>
      <c r="E153" s="8" t="s">
        <v>237</v>
      </c>
      <c r="F153" s="7" t="s">
        <v>449</v>
      </c>
      <c r="G153" s="23" t="s">
        <v>450</v>
      </c>
      <c r="H153" s="16" t="s">
        <v>369</v>
      </c>
      <c r="I153" s="16" t="s">
        <v>6</v>
      </c>
    </row>
    <row r="154" spans="1:9" s="3" customFormat="1" ht="51" customHeight="1">
      <c r="A154" s="5">
        <f t="shared" si="1"/>
        <v>9</v>
      </c>
      <c r="B154" s="6">
        <v>154</v>
      </c>
      <c r="C154" s="63" t="s">
        <v>475</v>
      </c>
      <c r="D154" s="8">
        <v>1997</v>
      </c>
      <c r="E154" s="8" t="s">
        <v>250</v>
      </c>
      <c r="F154" s="7" t="s">
        <v>586</v>
      </c>
      <c r="G154" s="23" t="s">
        <v>807</v>
      </c>
      <c r="H154" s="16" t="s">
        <v>413</v>
      </c>
      <c r="I154" s="16" t="s">
        <v>414</v>
      </c>
    </row>
    <row r="155" spans="1:9" s="3" customFormat="1" ht="51" customHeight="1">
      <c r="A155" s="5">
        <f t="shared" si="1"/>
        <v>10</v>
      </c>
      <c r="B155" s="6">
        <v>13</v>
      </c>
      <c r="C155" s="63" t="s">
        <v>385</v>
      </c>
      <c r="D155" s="8">
        <v>1992</v>
      </c>
      <c r="E155" s="8" t="s">
        <v>250</v>
      </c>
      <c r="F155" s="7" t="s">
        <v>431</v>
      </c>
      <c r="G155" s="23" t="s">
        <v>432</v>
      </c>
      <c r="H155" s="16" t="s">
        <v>384</v>
      </c>
      <c r="I155" s="16" t="s">
        <v>433</v>
      </c>
    </row>
    <row r="156" spans="1:9" s="3" customFormat="1" ht="51" customHeight="1">
      <c r="A156" s="5">
        <f t="shared" si="1"/>
        <v>11</v>
      </c>
      <c r="B156" s="6">
        <v>100</v>
      </c>
      <c r="C156" s="63" t="s">
        <v>446</v>
      </c>
      <c r="D156" s="8">
        <v>1979</v>
      </c>
      <c r="E156" s="8" t="s">
        <v>250</v>
      </c>
      <c r="F156" s="7" t="s">
        <v>451</v>
      </c>
      <c r="G156" s="23" t="s">
        <v>447</v>
      </c>
      <c r="H156" s="16" t="s">
        <v>404</v>
      </c>
      <c r="I156" s="16" t="s">
        <v>361</v>
      </c>
    </row>
    <row r="157" spans="1:9" s="3" customFormat="1" ht="22.5" customHeight="1">
      <c r="A157" s="257" t="s">
        <v>49</v>
      </c>
      <c r="B157" s="258"/>
      <c r="C157" s="258"/>
      <c r="D157" s="258"/>
      <c r="E157" s="258"/>
      <c r="F157" s="258"/>
      <c r="G157" s="258"/>
      <c r="H157" s="258"/>
      <c r="I157" s="258"/>
    </row>
    <row r="158" spans="1:9" s="3" customFormat="1" ht="67.5" customHeight="1">
      <c r="A158" s="259" t="s">
        <v>136</v>
      </c>
      <c r="B158" s="260"/>
      <c r="C158" s="4" t="s">
        <v>37</v>
      </c>
      <c r="D158" s="261" t="s">
        <v>137</v>
      </c>
      <c r="E158" s="261"/>
      <c r="F158" s="262" t="s">
        <v>138</v>
      </c>
      <c r="G158" s="263"/>
      <c r="H158" s="264" t="s">
        <v>140</v>
      </c>
      <c r="I158" s="264"/>
    </row>
    <row r="159" spans="1:9" s="3" customFormat="1" ht="51" customHeight="1">
      <c r="A159" s="5">
        <v>1</v>
      </c>
      <c r="B159" s="6">
        <v>91</v>
      </c>
      <c r="C159" s="63" t="s">
        <v>461</v>
      </c>
      <c r="D159" s="8">
        <v>1991</v>
      </c>
      <c r="E159" s="8" t="s">
        <v>237</v>
      </c>
      <c r="F159" s="7" t="s">
        <v>466</v>
      </c>
      <c r="G159" s="23" t="s">
        <v>808</v>
      </c>
      <c r="H159" s="16" t="s">
        <v>464</v>
      </c>
      <c r="I159" s="16" t="s">
        <v>465</v>
      </c>
    </row>
    <row r="160" spans="1:9" s="3" customFormat="1" ht="51" customHeight="1">
      <c r="A160" s="5">
        <v>2</v>
      </c>
      <c r="B160" s="6">
        <v>136</v>
      </c>
      <c r="C160" s="63" t="s">
        <v>470</v>
      </c>
      <c r="D160" s="8">
        <v>1984</v>
      </c>
      <c r="E160" s="8" t="s">
        <v>250</v>
      </c>
      <c r="F160" s="7" t="s">
        <v>471</v>
      </c>
      <c r="G160" s="23"/>
      <c r="H160" s="16" t="s">
        <v>413</v>
      </c>
      <c r="I160" s="16" t="s">
        <v>414</v>
      </c>
    </row>
    <row r="161" spans="1:9" s="3" customFormat="1" ht="51" customHeight="1">
      <c r="A161" s="5">
        <v>3</v>
      </c>
      <c r="B161" s="6">
        <v>12</v>
      </c>
      <c r="C161" s="63" t="s">
        <v>385</v>
      </c>
      <c r="D161" s="8">
        <v>1992</v>
      </c>
      <c r="E161" s="8" t="s">
        <v>250</v>
      </c>
      <c r="F161" s="7" t="s">
        <v>483</v>
      </c>
      <c r="G161" s="23" t="s">
        <v>454</v>
      </c>
      <c r="H161" s="16" t="s">
        <v>384</v>
      </c>
      <c r="I161" s="16" t="s">
        <v>433</v>
      </c>
    </row>
    <row r="162" spans="1:9" s="3" customFormat="1" ht="51" customHeight="1">
      <c r="A162" s="5">
        <v>4</v>
      </c>
      <c r="B162" s="6">
        <v>150</v>
      </c>
      <c r="C162" s="63" t="s">
        <v>474</v>
      </c>
      <c r="D162" s="8">
        <v>1998</v>
      </c>
      <c r="E162" s="8" t="s">
        <v>237</v>
      </c>
      <c r="F162" s="7" t="s">
        <v>480</v>
      </c>
      <c r="G162" s="23"/>
      <c r="H162" s="16" t="s">
        <v>413</v>
      </c>
      <c r="I162" s="16" t="s">
        <v>414</v>
      </c>
    </row>
    <row r="163" spans="1:9" s="3" customFormat="1" ht="51" customHeight="1">
      <c r="A163" s="5">
        <v>5</v>
      </c>
      <c r="B163" s="6">
        <v>19</v>
      </c>
      <c r="C163" s="63" t="s">
        <v>455</v>
      </c>
      <c r="D163" s="8">
        <v>1985</v>
      </c>
      <c r="E163" s="8" t="s">
        <v>237</v>
      </c>
      <c r="F163" s="7" t="s">
        <v>456</v>
      </c>
      <c r="G163" s="23" t="s">
        <v>457</v>
      </c>
      <c r="H163" s="16" t="s">
        <v>458</v>
      </c>
      <c r="I163" s="16" t="s">
        <v>385</v>
      </c>
    </row>
    <row r="164" spans="1:9" s="3" customFormat="1" ht="51" customHeight="1">
      <c r="A164" s="5">
        <v>6</v>
      </c>
      <c r="B164" s="6">
        <v>29</v>
      </c>
      <c r="C164" s="63" t="s">
        <v>349</v>
      </c>
      <c r="D164" s="8">
        <v>1970</v>
      </c>
      <c r="E164" s="8" t="s">
        <v>237</v>
      </c>
      <c r="F164" s="7" t="s">
        <v>481</v>
      </c>
      <c r="G164" s="23"/>
      <c r="H164" s="16" t="s">
        <v>201</v>
      </c>
      <c r="I164" s="16" t="s">
        <v>6</v>
      </c>
    </row>
    <row r="165" spans="1:9" s="3" customFormat="1" ht="51" customHeight="1">
      <c r="A165" s="5">
        <v>7</v>
      </c>
      <c r="B165" s="6">
        <v>44</v>
      </c>
      <c r="C165" s="63" t="s">
        <v>394</v>
      </c>
      <c r="D165" s="8"/>
      <c r="E165" s="8"/>
      <c r="F165" s="7" t="s">
        <v>459</v>
      </c>
      <c r="G165" s="23" t="s">
        <v>478</v>
      </c>
      <c r="H165" s="16" t="s">
        <v>305</v>
      </c>
      <c r="I165" s="16" t="s">
        <v>6</v>
      </c>
    </row>
    <row r="166" spans="1:9" s="3" customFormat="1" ht="51" customHeight="1">
      <c r="A166" s="5">
        <v>8</v>
      </c>
      <c r="B166" s="6">
        <v>130</v>
      </c>
      <c r="C166" s="63" t="s">
        <v>202</v>
      </c>
      <c r="D166" s="8"/>
      <c r="E166" s="8"/>
      <c r="F166" s="7" t="s">
        <v>469</v>
      </c>
      <c r="G166" s="23" t="s">
        <v>809</v>
      </c>
      <c r="H166" s="16" t="s">
        <v>201</v>
      </c>
      <c r="I166" s="16" t="s">
        <v>252</v>
      </c>
    </row>
    <row r="167" spans="1:9" s="3" customFormat="1" ht="51" customHeight="1">
      <c r="A167" s="5">
        <v>9</v>
      </c>
      <c r="B167" s="6">
        <v>90</v>
      </c>
      <c r="C167" s="63" t="s">
        <v>461</v>
      </c>
      <c r="D167" s="8">
        <v>1991</v>
      </c>
      <c r="E167" s="8" t="s">
        <v>237</v>
      </c>
      <c r="F167" s="7" t="s">
        <v>462</v>
      </c>
      <c r="G167" s="23" t="s">
        <v>463</v>
      </c>
      <c r="H167" s="16" t="s">
        <v>464</v>
      </c>
      <c r="I167" s="16" t="s">
        <v>465</v>
      </c>
    </row>
    <row r="168" spans="1:9" s="3" customFormat="1" ht="51" customHeight="1">
      <c r="A168" s="5">
        <v>10</v>
      </c>
      <c r="B168" s="6">
        <v>138</v>
      </c>
      <c r="C168" s="63" t="s">
        <v>470</v>
      </c>
      <c r="D168" s="8">
        <v>1984</v>
      </c>
      <c r="E168" s="8" t="s">
        <v>250</v>
      </c>
      <c r="F168" s="7" t="s">
        <v>472</v>
      </c>
      <c r="G168" s="23" t="s">
        <v>473</v>
      </c>
      <c r="H168" s="16" t="s">
        <v>413</v>
      </c>
      <c r="I168" s="16" t="s">
        <v>414</v>
      </c>
    </row>
    <row r="169" spans="1:9" s="3" customFormat="1" ht="51" customHeight="1">
      <c r="A169" s="5">
        <v>11</v>
      </c>
      <c r="B169" s="6">
        <v>11</v>
      </c>
      <c r="C169" s="63" t="s">
        <v>385</v>
      </c>
      <c r="D169" s="8">
        <v>1992</v>
      </c>
      <c r="E169" s="8" t="s">
        <v>250</v>
      </c>
      <c r="F169" s="7" t="s">
        <v>810</v>
      </c>
      <c r="G169" s="23" t="s">
        <v>383</v>
      </c>
      <c r="H169" s="16" t="s">
        <v>384</v>
      </c>
      <c r="I169" s="16" t="s">
        <v>433</v>
      </c>
    </row>
    <row r="170" spans="1:9" s="3" customFormat="1" ht="30.75" customHeight="1">
      <c r="A170" s="265" t="s">
        <v>165</v>
      </c>
      <c r="B170" s="266"/>
      <c r="C170" s="266"/>
      <c r="D170" s="266"/>
      <c r="E170" s="266"/>
      <c r="F170" s="266"/>
      <c r="G170" s="267"/>
      <c r="H170" s="268">
        <v>0.7361111111111112</v>
      </c>
      <c r="I170" s="268"/>
    </row>
    <row r="171" spans="1:9" s="3" customFormat="1" ht="28.5" customHeight="1">
      <c r="A171" s="253" t="s">
        <v>12</v>
      </c>
      <c r="B171" s="256"/>
      <c r="C171" s="29" t="s">
        <v>13</v>
      </c>
      <c r="D171" s="253" t="s">
        <v>15</v>
      </c>
      <c r="E171" s="253"/>
      <c r="F171" s="254" t="s">
        <v>16</v>
      </c>
      <c r="G171" s="255"/>
      <c r="H171" s="273" t="s">
        <v>18</v>
      </c>
      <c r="I171" s="274"/>
    </row>
    <row r="172" spans="1:9" s="3" customFormat="1" ht="64.5" customHeight="1">
      <c r="A172" s="259" t="s">
        <v>166</v>
      </c>
      <c r="B172" s="260"/>
      <c r="C172" s="4" t="s">
        <v>128</v>
      </c>
      <c r="D172" s="261" t="s">
        <v>157</v>
      </c>
      <c r="E172" s="261"/>
      <c r="F172" s="260" t="s">
        <v>167</v>
      </c>
      <c r="G172" s="456"/>
      <c r="H172" s="260" t="s">
        <v>168</v>
      </c>
      <c r="I172" s="260"/>
    </row>
    <row r="173" spans="1:9" s="3" customFormat="1" ht="51" customHeight="1">
      <c r="A173" s="5">
        <v>1</v>
      </c>
      <c r="B173" s="6">
        <v>16</v>
      </c>
      <c r="C173" s="63" t="s">
        <v>385</v>
      </c>
      <c r="D173" s="8">
        <v>1992</v>
      </c>
      <c r="E173" s="8" t="s">
        <v>250</v>
      </c>
      <c r="F173" s="7" t="s">
        <v>484</v>
      </c>
      <c r="G173" s="23" t="s">
        <v>811</v>
      </c>
      <c r="H173" s="16" t="s">
        <v>384</v>
      </c>
      <c r="I173" s="16" t="s">
        <v>433</v>
      </c>
    </row>
    <row r="174" spans="1:9" s="3" customFormat="1" ht="51" customHeight="1">
      <c r="A174" s="5">
        <v>2</v>
      </c>
      <c r="B174" s="6">
        <v>148</v>
      </c>
      <c r="C174" s="63" t="s">
        <v>474</v>
      </c>
      <c r="D174" s="8">
        <v>1998</v>
      </c>
      <c r="E174" s="8" t="s">
        <v>250</v>
      </c>
      <c r="F174" s="7" t="s">
        <v>909</v>
      </c>
      <c r="G174" s="23"/>
      <c r="H174" s="16" t="s">
        <v>413</v>
      </c>
      <c r="I174" s="16" t="s">
        <v>414</v>
      </c>
    </row>
    <row r="175" spans="1:9" s="3" customFormat="1" ht="51" customHeight="1">
      <c r="A175" s="5">
        <v>3</v>
      </c>
      <c r="B175" s="6">
        <v>58</v>
      </c>
      <c r="C175" s="63" t="s">
        <v>399</v>
      </c>
      <c r="D175" s="8">
        <v>1974</v>
      </c>
      <c r="E175" s="8" t="s">
        <v>355</v>
      </c>
      <c r="F175" s="7" t="s">
        <v>493</v>
      </c>
      <c r="G175" s="23" t="s">
        <v>812</v>
      </c>
      <c r="H175" s="16" t="s">
        <v>342</v>
      </c>
      <c r="I175" s="16" t="s">
        <v>6</v>
      </c>
    </row>
    <row r="176" spans="1:9" s="3" customFormat="1" ht="51" customHeight="1">
      <c r="A176" s="5">
        <v>4</v>
      </c>
      <c r="B176" s="6">
        <v>140</v>
      </c>
      <c r="C176" s="63" t="s">
        <v>470</v>
      </c>
      <c r="D176" s="8">
        <v>1984</v>
      </c>
      <c r="E176" s="8" t="s">
        <v>250</v>
      </c>
      <c r="F176" s="7" t="s">
        <v>501</v>
      </c>
      <c r="G176" s="23" t="s">
        <v>813</v>
      </c>
      <c r="H176" s="16" t="s">
        <v>413</v>
      </c>
      <c r="I176" s="16" t="s">
        <v>414</v>
      </c>
    </row>
    <row r="177" spans="1:9" s="3" customFormat="1" ht="33" customHeight="1">
      <c r="A177" s="265" t="s">
        <v>169</v>
      </c>
      <c r="B177" s="266"/>
      <c r="C177" s="266"/>
      <c r="D177" s="266"/>
      <c r="E177" s="266"/>
      <c r="F177" s="266"/>
      <c r="G177" s="267"/>
      <c r="H177" s="268">
        <v>0.75</v>
      </c>
      <c r="I177" s="268"/>
    </row>
    <row r="178" spans="1:9" s="3" customFormat="1" ht="28.5" customHeight="1">
      <c r="A178" s="253" t="s">
        <v>12</v>
      </c>
      <c r="B178" s="256"/>
      <c r="C178" s="29" t="s">
        <v>13</v>
      </c>
      <c r="D178" s="253" t="s">
        <v>15</v>
      </c>
      <c r="E178" s="253"/>
      <c r="F178" s="254" t="s">
        <v>16</v>
      </c>
      <c r="G178" s="255"/>
      <c r="H178" s="273" t="s">
        <v>18</v>
      </c>
      <c r="I178" s="274"/>
    </row>
    <row r="179" spans="1:9" s="3" customFormat="1" ht="42" customHeight="1">
      <c r="A179" s="259" t="s">
        <v>170</v>
      </c>
      <c r="B179" s="260"/>
      <c r="C179" s="4" t="s">
        <v>128</v>
      </c>
      <c r="D179" s="261" t="s">
        <v>171</v>
      </c>
      <c r="E179" s="261"/>
      <c r="F179" s="262"/>
      <c r="G179" s="263"/>
      <c r="H179" s="264" t="s">
        <v>172</v>
      </c>
      <c r="I179" s="264"/>
    </row>
    <row r="180" spans="1:9" s="3" customFormat="1" ht="51" customHeight="1">
      <c r="A180" s="5">
        <v>1</v>
      </c>
      <c r="B180" s="6">
        <v>146</v>
      </c>
      <c r="C180" s="63" t="s">
        <v>474</v>
      </c>
      <c r="D180" s="8">
        <v>1998</v>
      </c>
      <c r="E180" s="8" t="s">
        <v>237</v>
      </c>
      <c r="F180" s="7" t="s">
        <v>545</v>
      </c>
      <c r="G180" s="23" t="s">
        <v>509</v>
      </c>
      <c r="H180" s="16" t="s">
        <v>413</v>
      </c>
      <c r="I180" s="16" t="s">
        <v>414</v>
      </c>
    </row>
    <row r="181" spans="1:9" s="3" customFormat="1" ht="51" customHeight="1">
      <c r="A181" s="5">
        <v>2</v>
      </c>
      <c r="B181" s="6">
        <v>25</v>
      </c>
      <c r="C181" s="63" t="s">
        <v>349</v>
      </c>
      <c r="D181" s="8">
        <v>1970</v>
      </c>
      <c r="E181" s="8" t="s">
        <v>237</v>
      </c>
      <c r="F181" s="7" t="s">
        <v>538</v>
      </c>
      <c r="G181" s="23" t="s">
        <v>518</v>
      </c>
      <c r="H181" s="16" t="s">
        <v>201</v>
      </c>
      <c r="I181" s="16" t="s">
        <v>6</v>
      </c>
    </row>
    <row r="182" spans="1:9" s="3" customFormat="1" ht="51" customHeight="1">
      <c r="A182" s="5">
        <v>3</v>
      </c>
      <c r="B182" s="6">
        <v>34</v>
      </c>
      <c r="C182" s="63" t="s">
        <v>487</v>
      </c>
      <c r="D182" s="8">
        <v>1998</v>
      </c>
      <c r="E182" s="8" t="s">
        <v>250</v>
      </c>
      <c r="F182" s="7" t="s">
        <v>488</v>
      </c>
      <c r="G182" s="23" t="s">
        <v>814</v>
      </c>
      <c r="H182" s="16" t="s">
        <v>179</v>
      </c>
      <c r="I182" s="16" t="s">
        <v>180</v>
      </c>
    </row>
    <row r="183" spans="1:9" s="3" customFormat="1" ht="51" customHeight="1">
      <c r="A183" s="5">
        <v>4</v>
      </c>
      <c r="B183" s="6">
        <v>69</v>
      </c>
      <c r="C183" s="63" t="s">
        <v>343</v>
      </c>
      <c r="D183" s="8">
        <v>1992</v>
      </c>
      <c r="E183" s="8" t="s">
        <v>617</v>
      </c>
      <c r="F183" s="7" t="s">
        <v>543</v>
      </c>
      <c r="G183" s="23"/>
      <c r="H183" s="16" t="s">
        <v>342</v>
      </c>
      <c r="I183" s="16" t="s">
        <v>399</v>
      </c>
    </row>
    <row r="184" spans="1:9" s="3" customFormat="1" ht="51" customHeight="1">
      <c r="A184" s="5">
        <v>5</v>
      </c>
      <c r="B184" s="6">
        <v>117</v>
      </c>
      <c r="C184" s="63" t="s">
        <v>407</v>
      </c>
      <c r="D184" s="8">
        <v>2002</v>
      </c>
      <c r="E184" s="8" t="s">
        <v>177</v>
      </c>
      <c r="F184" s="7" t="s">
        <v>408</v>
      </c>
      <c r="G184" s="23"/>
      <c r="H184" s="16" t="s">
        <v>179</v>
      </c>
      <c r="I184" s="16" t="s">
        <v>409</v>
      </c>
    </row>
    <row r="185" spans="1:9" s="3" customFormat="1" ht="51" customHeight="1">
      <c r="A185" s="5">
        <v>6</v>
      </c>
      <c r="B185" s="6">
        <v>141</v>
      </c>
      <c r="C185" s="63" t="s">
        <v>502</v>
      </c>
      <c r="D185" s="8">
        <v>1997</v>
      </c>
      <c r="E185" s="8" t="s">
        <v>228</v>
      </c>
      <c r="F185" s="7" t="s">
        <v>835</v>
      </c>
      <c r="G185" s="23" t="s">
        <v>503</v>
      </c>
      <c r="H185" s="16" t="s">
        <v>413</v>
      </c>
      <c r="I185" s="16" t="s">
        <v>414</v>
      </c>
    </row>
    <row r="186" spans="1:9" s="3" customFormat="1" ht="51" customHeight="1">
      <c r="A186" s="5">
        <v>7</v>
      </c>
      <c r="B186" s="6">
        <v>142</v>
      </c>
      <c r="C186" s="63" t="s">
        <v>504</v>
      </c>
      <c r="D186" s="8">
        <v>1998</v>
      </c>
      <c r="E186" s="8" t="s">
        <v>177</v>
      </c>
      <c r="F186" s="7" t="s">
        <v>505</v>
      </c>
      <c r="G186" s="23" t="s">
        <v>506</v>
      </c>
      <c r="H186" s="16" t="s">
        <v>413</v>
      </c>
      <c r="I186" s="16" t="s">
        <v>470</v>
      </c>
    </row>
    <row r="187" spans="1:9" s="3" customFormat="1" ht="51" customHeight="1">
      <c r="A187" s="5">
        <v>8</v>
      </c>
      <c r="B187" s="6">
        <v>145</v>
      </c>
      <c r="C187" s="63" t="s">
        <v>507</v>
      </c>
      <c r="D187" s="8">
        <v>2001</v>
      </c>
      <c r="E187" s="8" t="s">
        <v>250</v>
      </c>
      <c r="F187" s="7" t="s">
        <v>508</v>
      </c>
      <c r="G187" s="23" t="s">
        <v>816</v>
      </c>
      <c r="H187" s="16" t="s">
        <v>413</v>
      </c>
      <c r="I187" s="16" t="s">
        <v>414</v>
      </c>
    </row>
    <row r="188" spans="1:9" s="3" customFormat="1" ht="51" customHeight="1">
      <c r="A188" s="5">
        <v>9</v>
      </c>
      <c r="B188" s="6">
        <v>153</v>
      </c>
      <c r="C188" s="63" t="s">
        <v>475</v>
      </c>
      <c r="D188" s="8">
        <v>1997</v>
      </c>
      <c r="E188" s="8" t="s">
        <v>250</v>
      </c>
      <c r="F188" s="7" t="s">
        <v>511</v>
      </c>
      <c r="G188" s="23" t="s">
        <v>512</v>
      </c>
      <c r="H188" s="16" t="s">
        <v>413</v>
      </c>
      <c r="I188" s="16" t="s">
        <v>414</v>
      </c>
    </row>
    <row r="189" spans="1:9" s="3" customFormat="1" ht="51" customHeight="1">
      <c r="A189" s="5">
        <v>10</v>
      </c>
      <c r="B189" s="6">
        <v>149</v>
      </c>
      <c r="C189" s="63" t="s">
        <v>474</v>
      </c>
      <c r="D189" s="8">
        <v>1998</v>
      </c>
      <c r="E189" s="8" t="s">
        <v>250</v>
      </c>
      <c r="F189" s="7" t="s">
        <v>623</v>
      </c>
      <c r="G189" s="23" t="s">
        <v>817</v>
      </c>
      <c r="H189" s="16" t="s">
        <v>413</v>
      </c>
      <c r="I189" s="16" t="s">
        <v>414</v>
      </c>
    </row>
    <row r="190" spans="1:9" s="3" customFormat="1" ht="51" customHeight="1">
      <c r="A190" s="5">
        <v>11</v>
      </c>
      <c r="B190" s="6">
        <v>28</v>
      </c>
      <c r="C190" s="63" t="s">
        <v>349</v>
      </c>
      <c r="D190" s="8">
        <v>1970</v>
      </c>
      <c r="E190" s="8" t="s">
        <v>237</v>
      </c>
      <c r="F190" s="7" t="s">
        <v>485</v>
      </c>
      <c r="G190" s="23" t="s">
        <v>486</v>
      </c>
      <c r="H190" s="16" t="s">
        <v>201</v>
      </c>
      <c r="I190" s="16" t="s">
        <v>6</v>
      </c>
    </row>
  </sheetData>
  <sheetProtection/>
  <mergeCells count="137">
    <mergeCell ref="F100:G100"/>
    <mergeCell ref="H100:I100"/>
    <mergeCell ref="A98:G98"/>
    <mergeCell ref="H98:I98"/>
    <mergeCell ref="A99:B99"/>
    <mergeCell ref="D99:E99"/>
    <mergeCell ref="F99:G99"/>
    <mergeCell ref="H99:I99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G8"/>
    <mergeCell ref="H8:I8"/>
    <mergeCell ref="A125:B125"/>
    <mergeCell ref="D125:E125"/>
    <mergeCell ref="A32:B32"/>
    <mergeCell ref="D32:E32"/>
    <mergeCell ref="F32:G32"/>
    <mergeCell ref="H32:I32"/>
    <mergeCell ref="F125:G125"/>
    <mergeCell ref="H125:I125"/>
    <mergeCell ref="A100:B100"/>
    <mergeCell ref="D100:E100"/>
    <mergeCell ref="A11:B11"/>
    <mergeCell ref="D11:E11"/>
    <mergeCell ref="F11:G11"/>
    <mergeCell ref="H11:I11"/>
    <mergeCell ref="A30:G30"/>
    <mergeCell ref="H30:I30"/>
    <mergeCell ref="A31:B31"/>
    <mergeCell ref="D31:E31"/>
    <mergeCell ref="F31:G31"/>
    <mergeCell ref="H31:I31"/>
    <mergeCell ref="A9:G9"/>
    <mergeCell ref="H9:I9"/>
    <mergeCell ref="A10:B10"/>
    <mergeCell ref="D10:E10"/>
    <mergeCell ref="F10:G10"/>
    <mergeCell ref="H10:I10"/>
    <mergeCell ref="A122:G122"/>
    <mergeCell ref="H122:I122"/>
    <mergeCell ref="A123:G123"/>
    <mergeCell ref="H123:I123"/>
    <mergeCell ref="A124:B124"/>
    <mergeCell ref="D124:E124"/>
    <mergeCell ref="F124:G124"/>
    <mergeCell ref="H124:I124"/>
    <mergeCell ref="A48:G48"/>
    <mergeCell ref="H48:I48"/>
    <mergeCell ref="A49:B49"/>
    <mergeCell ref="D49:E49"/>
    <mergeCell ref="F49:G49"/>
    <mergeCell ref="H49:I49"/>
    <mergeCell ref="D57:E57"/>
    <mergeCell ref="F57:G57"/>
    <mergeCell ref="H57:I57"/>
    <mergeCell ref="A50:B50"/>
    <mergeCell ref="D50:E50"/>
    <mergeCell ref="F50:G50"/>
    <mergeCell ref="H50:I50"/>
    <mergeCell ref="A55:G55"/>
    <mergeCell ref="H55:I55"/>
    <mergeCell ref="H170:I170"/>
    <mergeCell ref="A171:B171"/>
    <mergeCell ref="D171:E171"/>
    <mergeCell ref="F171:G171"/>
    <mergeCell ref="H171:I171"/>
    <mergeCell ref="A56:B56"/>
    <mergeCell ref="D56:E56"/>
    <mergeCell ref="F56:G56"/>
    <mergeCell ref="H56:I56"/>
    <mergeCell ref="A57:B57"/>
    <mergeCell ref="A172:B172"/>
    <mergeCell ref="D172:E172"/>
    <mergeCell ref="F172:G172"/>
    <mergeCell ref="H172:I172"/>
    <mergeCell ref="A142:G142"/>
    <mergeCell ref="H142:I142"/>
    <mergeCell ref="D144:E144"/>
    <mergeCell ref="F144:G144"/>
    <mergeCell ref="H144:I144"/>
    <mergeCell ref="A170:G170"/>
    <mergeCell ref="A72:B72"/>
    <mergeCell ref="D72:E72"/>
    <mergeCell ref="F72:G72"/>
    <mergeCell ref="H72:I72"/>
    <mergeCell ref="D158:E158"/>
    <mergeCell ref="F158:G158"/>
    <mergeCell ref="H158:I158"/>
    <mergeCell ref="A143:G143"/>
    <mergeCell ref="H143:I143"/>
    <mergeCell ref="A144:B144"/>
    <mergeCell ref="A178:B178"/>
    <mergeCell ref="D178:E178"/>
    <mergeCell ref="F178:G178"/>
    <mergeCell ref="H178:I178"/>
    <mergeCell ref="A145:B145"/>
    <mergeCell ref="D145:E145"/>
    <mergeCell ref="F145:G145"/>
    <mergeCell ref="H145:I145"/>
    <mergeCell ref="A157:I157"/>
    <mergeCell ref="A158:B158"/>
    <mergeCell ref="A179:B179"/>
    <mergeCell ref="D179:E179"/>
    <mergeCell ref="F179:G179"/>
    <mergeCell ref="H179:I179"/>
    <mergeCell ref="A70:G70"/>
    <mergeCell ref="H70:I70"/>
    <mergeCell ref="A71:G71"/>
    <mergeCell ref="H71:I71"/>
    <mergeCell ref="A177:G177"/>
    <mergeCell ref="H177:I177"/>
    <mergeCell ref="A73:B73"/>
    <mergeCell ref="D73:E73"/>
    <mergeCell ref="F73:G73"/>
    <mergeCell ref="H73:I73"/>
    <mergeCell ref="A82:G82"/>
    <mergeCell ref="H82:I82"/>
    <mergeCell ref="A83:B83"/>
    <mergeCell ref="D83:E83"/>
    <mergeCell ref="F83:G83"/>
    <mergeCell ref="H83:I83"/>
    <mergeCell ref="A84:B84"/>
    <mergeCell ref="D84:E84"/>
    <mergeCell ref="F84:G84"/>
    <mergeCell ref="H84:I84"/>
  </mergeCells>
  <printOptions horizontalCentered="1"/>
  <pageMargins left="0" right="0" top="0" bottom="0" header="0" footer="0"/>
  <pageSetup horizontalDpi="600" verticalDpi="600" orientation="portrait" paperSize="9" scale="45" r:id="rId2"/>
  <rowBreaks count="6" manualBreakCount="6">
    <brk id="47" max="8" man="1"/>
    <brk id="69" max="8" man="1"/>
    <brk id="97" max="8" man="1"/>
    <brk id="121" max="8" man="1"/>
    <brk id="141" max="8" man="1"/>
    <brk id="169" max="8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Q31"/>
  <sheetViews>
    <sheetView view="pageBreakPreview" zoomScale="38" zoomScaleSheetLayoutView="38" zoomScalePageLayoutView="0" workbookViewId="0" topLeftCell="A7">
      <selection activeCell="G27" sqref="G27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818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150</v>
      </c>
      <c r="B7" s="304"/>
      <c r="C7" s="58" t="s">
        <v>22</v>
      </c>
      <c r="D7" s="332" t="s">
        <v>88</v>
      </c>
      <c r="E7" s="332"/>
      <c r="F7" s="332"/>
      <c r="G7" s="318" t="s">
        <v>820</v>
      </c>
      <c r="H7" s="318"/>
      <c r="I7" s="305" t="s">
        <v>84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317"/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/>
      <c r="M10" s="80"/>
      <c r="N10" s="324"/>
      <c r="O10" s="324"/>
      <c r="P10" s="30">
        <v>76</v>
      </c>
      <c r="Q10" s="30"/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42" customHeight="1">
      <c r="A12" s="459" t="s">
        <v>565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2"/>
      <c r="P12" s="42"/>
      <c r="Q12" s="43"/>
    </row>
    <row r="13" spans="1:17" s="3" customFormat="1" ht="66.75" customHeight="1">
      <c r="A13" s="34">
        <v>1</v>
      </c>
      <c r="B13" s="32">
        <v>57</v>
      </c>
      <c r="C13" s="37" t="s">
        <v>824</v>
      </c>
      <c r="D13" s="34">
        <f>2016-27</f>
        <v>1989</v>
      </c>
      <c r="E13" s="34" t="s">
        <v>211</v>
      </c>
      <c r="F13" s="37" t="s">
        <v>216</v>
      </c>
      <c r="G13" s="45" t="s">
        <v>217</v>
      </c>
      <c r="H13" s="232" t="s">
        <v>218</v>
      </c>
      <c r="I13" s="232" t="s">
        <v>219</v>
      </c>
      <c r="J13" s="39">
        <v>0</v>
      </c>
      <c r="K13" s="40">
        <v>57.96</v>
      </c>
      <c r="L13" s="41"/>
      <c r="M13" s="40"/>
      <c r="N13" s="41"/>
      <c r="O13" s="47"/>
      <c r="P13" s="42">
        <f aca="true" t="shared" si="0" ref="P13:P20">(K13-$P$10)/4</f>
        <v>-4.51</v>
      </c>
      <c r="Q13" s="43">
        <f aca="true" t="shared" si="1" ref="Q13:Q20">(M13-$Q$10)/4</f>
        <v>0</v>
      </c>
    </row>
    <row r="14" spans="1:17" s="3" customFormat="1" ht="66.75" customHeight="1">
      <c r="A14" s="34">
        <v>2</v>
      </c>
      <c r="B14" s="32">
        <v>32</v>
      </c>
      <c r="C14" s="37" t="s">
        <v>823</v>
      </c>
      <c r="D14" s="34">
        <v>1997</v>
      </c>
      <c r="E14" s="34" t="s">
        <v>177</v>
      </c>
      <c r="F14" s="37" t="s">
        <v>208</v>
      </c>
      <c r="G14" s="45" t="s">
        <v>209</v>
      </c>
      <c r="H14" s="134" t="s">
        <v>206</v>
      </c>
      <c r="I14" s="232" t="s">
        <v>6</v>
      </c>
      <c r="J14" s="39">
        <v>0</v>
      </c>
      <c r="K14" s="40">
        <v>60.21</v>
      </c>
      <c r="L14" s="41"/>
      <c r="M14" s="40"/>
      <c r="N14" s="41"/>
      <c r="O14" s="47"/>
      <c r="P14" s="42">
        <f t="shared" si="0"/>
        <v>-3.9475</v>
      </c>
      <c r="Q14" s="43">
        <f t="shared" si="1"/>
        <v>0</v>
      </c>
    </row>
    <row r="15" spans="1:17" s="3" customFormat="1" ht="66.75" customHeight="1">
      <c r="A15" s="34">
        <v>3</v>
      </c>
      <c r="B15" s="32">
        <v>31</v>
      </c>
      <c r="C15" s="37" t="s">
        <v>822</v>
      </c>
      <c r="D15" s="34">
        <v>1990</v>
      </c>
      <c r="E15" s="34" t="s">
        <v>177</v>
      </c>
      <c r="F15" s="37" t="s">
        <v>204</v>
      </c>
      <c r="G15" s="45" t="s">
        <v>205</v>
      </c>
      <c r="H15" s="134" t="s">
        <v>206</v>
      </c>
      <c r="I15" s="232" t="s">
        <v>207</v>
      </c>
      <c r="J15" s="39">
        <v>0</v>
      </c>
      <c r="K15" s="40">
        <v>62.27</v>
      </c>
      <c r="L15" s="41"/>
      <c r="M15" s="40"/>
      <c r="N15" s="41"/>
      <c r="O15" s="47"/>
      <c r="P15" s="42">
        <f t="shared" si="0"/>
        <v>-3.432499999999999</v>
      </c>
      <c r="Q15" s="43">
        <f t="shared" si="1"/>
        <v>0</v>
      </c>
    </row>
    <row r="16" spans="1:17" s="3" customFormat="1" ht="66.75" customHeight="1">
      <c r="A16" s="34">
        <v>4</v>
      </c>
      <c r="B16" s="32">
        <v>87</v>
      </c>
      <c r="C16" s="37" t="s">
        <v>828</v>
      </c>
      <c r="D16" s="34">
        <v>2002</v>
      </c>
      <c r="E16" s="34" t="s">
        <v>177</v>
      </c>
      <c r="F16" s="37" t="s">
        <v>192</v>
      </c>
      <c r="G16" s="45" t="s">
        <v>193</v>
      </c>
      <c r="H16" s="232" t="s">
        <v>190</v>
      </c>
      <c r="I16" s="232" t="s">
        <v>191</v>
      </c>
      <c r="J16" s="39">
        <v>0</v>
      </c>
      <c r="K16" s="40">
        <v>63.58</v>
      </c>
      <c r="L16" s="41"/>
      <c r="M16" s="40"/>
      <c r="N16" s="41"/>
      <c r="O16" s="47"/>
      <c r="P16" s="42">
        <f t="shared" si="0"/>
        <v>-3.1050000000000004</v>
      </c>
      <c r="Q16" s="43">
        <f t="shared" si="1"/>
        <v>0</v>
      </c>
    </row>
    <row r="17" spans="1:17" s="3" customFormat="1" ht="66.75" customHeight="1">
      <c r="A17" s="34">
        <v>5</v>
      </c>
      <c r="B17" s="32">
        <v>70</v>
      </c>
      <c r="C17" s="37" t="s">
        <v>825</v>
      </c>
      <c r="D17" s="34"/>
      <c r="E17" s="34" t="s">
        <v>211</v>
      </c>
      <c r="F17" s="37" t="s">
        <v>356</v>
      </c>
      <c r="G17" s="45" t="s">
        <v>357</v>
      </c>
      <c r="H17" s="76" t="s">
        <v>179</v>
      </c>
      <c r="I17" s="232" t="s">
        <v>223</v>
      </c>
      <c r="J17" s="39">
        <v>0</v>
      </c>
      <c r="K17" s="40">
        <v>64.96</v>
      </c>
      <c r="L17" s="41"/>
      <c r="M17" s="40"/>
      <c r="N17" s="41"/>
      <c r="O17" s="47"/>
      <c r="P17" s="42">
        <f t="shared" si="0"/>
        <v>-2.7600000000000016</v>
      </c>
      <c r="Q17" s="43">
        <f t="shared" si="1"/>
        <v>0</v>
      </c>
    </row>
    <row r="18" spans="1:17" s="3" customFormat="1" ht="66.75" customHeight="1">
      <c r="A18" s="34">
        <v>6</v>
      </c>
      <c r="B18" s="32">
        <v>72</v>
      </c>
      <c r="C18" s="37" t="s">
        <v>826</v>
      </c>
      <c r="D18" s="34">
        <v>1990</v>
      </c>
      <c r="E18" s="34" t="s">
        <v>220</v>
      </c>
      <c r="F18" s="37" t="s">
        <v>221</v>
      </c>
      <c r="G18" s="45" t="s">
        <v>222</v>
      </c>
      <c r="H18" s="76" t="s">
        <v>179</v>
      </c>
      <c r="I18" s="232" t="s">
        <v>223</v>
      </c>
      <c r="J18" s="39">
        <v>0</v>
      </c>
      <c r="K18" s="40">
        <v>65.11</v>
      </c>
      <c r="L18" s="41"/>
      <c r="M18" s="40"/>
      <c r="N18" s="41"/>
      <c r="O18" s="47"/>
      <c r="P18" s="42">
        <f t="shared" si="0"/>
        <v>-2.7225</v>
      </c>
      <c r="Q18" s="43">
        <f t="shared" si="1"/>
        <v>0</v>
      </c>
    </row>
    <row r="19" spans="1:17" s="3" customFormat="1" ht="69" customHeight="1">
      <c r="A19" s="34">
        <v>7</v>
      </c>
      <c r="B19" s="32">
        <v>76</v>
      </c>
      <c r="C19" s="37" t="s">
        <v>829</v>
      </c>
      <c r="D19" s="34">
        <v>1998</v>
      </c>
      <c r="E19" s="34" t="s">
        <v>211</v>
      </c>
      <c r="F19" s="37" t="s">
        <v>600</v>
      </c>
      <c r="G19" s="45" t="s">
        <v>601</v>
      </c>
      <c r="H19" s="37" t="s">
        <v>226</v>
      </c>
      <c r="I19" s="37" t="s">
        <v>227</v>
      </c>
      <c r="J19" s="39">
        <v>0</v>
      </c>
      <c r="K19" s="40">
        <v>69.89</v>
      </c>
      <c r="L19" s="41"/>
      <c r="M19" s="40"/>
      <c r="N19" s="41"/>
      <c r="O19" s="47"/>
      <c r="P19" s="42">
        <f t="shared" si="0"/>
        <v>-1.5274999999999999</v>
      </c>
      <c r="Q19" s="43">
        <f t="shared" si="1"/>
        <v>0</v>
      </c>
    </row>
    <row r="20" spans="1:17" s="3" customFormat="1" ht="66.75" customHeight="1">
      <c r="A20" s="34">
        <v>8</v>
      </c>
      <c r="B20" s="32">
        <v>97</v>
      </c>
      <c r="C20" s="37" t="s">
        <v>827</v>
      </c>
      <c r="D20" s="34">
        <v>1973</v>
      </c>
      <c r="E20" s="34" t="s">
        <v>181</v>
      </c>
      <c r="F20" s="37" t="s">
        <v>285</v>
      </c>
      <c r="G20" s="45"/>
      <c r="H20" s="76" t="s">
        <v>372</v>
      </c>
      <c r="I20" s="232" t="s">
        <v>223</v>
      </c>
      <c r="J20" s="39">
        <v>4</v>
      </c>
      <c r="K20" s="40">
        <v>58.3</v>
      </c>
      <c r="L20" s="41"/>
      <c r="M20" s="40"/>
      <c r="N20" s="41"/>
      <c r="O20" s="47"/>
      <c r="P20" s="42">
        <f t="shared" si="0"/>
        <v>-4.425000000000001</v>
      </c>
      <c r="Q20" s="43">
        <f t="shared" si="1"/>
        <v>0</v>
      </c>
    </row>
    <row r="21" spans="1:17" s="3" customFormat="1" ht="42" customHeight="1">
      <c r="A21" s="459" t="s">
        <v>566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2"/>
      <c r="P21" s="42"/>
      <c r="Q21" s="43"/>
    </row>
    <row r="22" spans="1:17" s="3" customFormat="1" ht="66.75" customHeight="1">
      <c r="A22" s="34">
        <v>1</v>
      </c>
      <c r="B22" s="32">
        <v>134</v>
      </c>
      <c r="C22" s="37" t="s">
        <v>821</v>
      </c>
      <c r="D22" s="34"/>
      <c r="E22" s="34" t="s">
        <v>173</v>
      </c>
      <c r="F22" s="37" t="s">
        <v>569</v>
      </c>
      <c r="G22" s="45" t="s">
        <v>570</v>
      </c>
      <c r="H22" s="232" t="s">
        <v>201</v>
      </c>
      <c r="I22" s="232" t="s">
        <v>627</v>
      </c>
      <c r="J22" s="39">
        <v>0</v>
      </c>
      <c r="K22" s="40">
        <v>55.22</v>
      </c>
      <c r="L22" s="41"/>
      <c r="M22" s="40"/>
      <c r="N22" s="41"/>
      <c r="O22" s="47"/>
      <c r="P22" s="42">
        <f aca="true" t="shared" si="2" ref="P22:P29">(K22-$P$10)/4</f>
        <v>-5.195</v>
      </c>
      <c r="Q22" s="43">
        <f aca="true" t="shared" si="3" ref="Q22:Q29">(M22-$Q$10)/4</f>
        <v>0</v>
      </c>
    </row>
    <row r="23" spans="1:17" s="3" customFormat="1" ht="66.75" customHeight="1">
      <c r="A23" s="34">
        <v>2</v>
      </c>
      <c r="B23" s="32">
        <v>83</v>
      </c>
      <c r="C23" s="37" t="s">
        <v>830</v>
      </c>
      <c r="D23" s="34">
        <v>2006</v>
      </c>
      <c r="E23" s="34" t="s">
        <v>177</v>
      </c>
      <c r="F23" s="37" t="s">
        <v>186</v>
      </c>
      <c r="G23" s="45" t="s">
        <v>632</v>
      </c>
      <c r="H23" s="232" t="s">
        <v>187</v>
      </c>
      <c r="I23" s="232" t="s">
        <v>188</v>
      </c>
      <c r="J23" s="39">
        <v>0</v>
      </c>
      <c r="K23" s="40">
        <v>55.74</v>
      </c>
      <c r="L23" s="41"/>
      <c r="M23" s="40"/>
      <c r="N23" s="41"/>
      <c r="O23" s="47"/>
      <c r="P23" s="42">
        <f t="shared" si="2"/>
        <v>-5.0649999999999995</v>
      </c>
      <c r="Q23" s="43">
        <f t="shared" si="3"/>
        <v>0</v>
      </c>
    </row>
    <row r="24" spans="1:17" s="3" customFormat="1" ht="66.75" customHeight="1">
      <c r="A24" s="34">
        <v>3</v>
      </c>
      <c r="B24" s="32">
        <v>135</v>
      </c>
      <c r="C24" s="37" t="s">
        <v>697</v>
      </c>
      <c r="D24" s="34"/>
      <c r="E24" s="34" t="s">
        <v>173</v>
      </c>
      <c r="F24" s="37" t="s">
        <v>689</v>
      </c>
      <c r="G24" s="45" t="s">
        <v>626</v>
      </c>
      <c r="H24" s="232" t="s">
        <v>201</v>
      </c>
      <c r="I24" s="232" t="s">
        <v>627</v>
      </c>
      <c r="J24" s="39">
        <v>0</v>
      </c>
      <c r="K24" s="40">
        <v>62.57</v>
      </c>
      <c r="L24" s="41"/>
      <c r="M24" s="40"/>
      <c r="N24" s="41"/>
      <c r="O24" s="47"/>
      <c r="P24" s="42">
        <f t="shared" si="2"/>
        <v>-3.3575</v>
      </c>
      <c r="Q24" s="43">
        <f t="shared" si="3"/>
        <v>0</v>
      </c>
    </row>
    <row r="25" spans="1:17" s="3" customFormat="1" ht="66.75" customHeight="1">
      <c r="A25" s="34">
        <v>4</v>
      </c>
      <c r="B25" s="32">
        <v>87</v>
      </c>
      <c r="C25" s="37" t="s">
        <v>831</v>
      </c>
      <c r="D25" s="34">
        <v>2003</v>
      </c>
      <c r="E25" s="34" t="s">
        <v>177</v>
      </c>
      <c r="F25" s="37" t="s">
        <v>192</v>
      </c>
      <c r="G25" s="45" t="s">
        <v>193</v>
      </c>
      <c r="H25" s="232" t="s">
        <v>190</v>
      </c>
      <c r="I25" s="232" t="s">
        <v>191</v>
      </c>
      <c r="J25" s="39">
        <v>0</v>
      </c>
      <c r="K25" s="40">
        <v>67.36</v>
      </c>
      <c r="L25" s="41"/>
      <c r="M25" s="40"/>
      <c r="N25" s="41"/>
      <c r="O25" s="47"/>
      <c r="P25" s="42">
        <f t="shared" si="2"/>
        <v>-2.16</v>
      </c>
      <c r="Q25" s="43">
        <f t="shared" si="3"/>
        <v>0</v>
      </c>
    </row>
    <row r="26" spans="1:17" s="3" customFormat="1" ht="66.75" customHeight="1">
      <c r="A26" s="34">
        <v>5</v>
      </c>
      <c r="B26" s="32">
        <v>39</v>
      </c>
      <c r="C26" s="37" t="s">
        <v>832</v>
      </c>
      <c r="D26" s="34">
        <v>2004</v>
      </c>
      <c r="E26" s="34" t="s">
        <v>181</v>
      </c>
      <c r="F26" s="37" t="s">
        <v>182</v>
      </c>
      <c r="G26" s="45" t="s">
        <v>183</v>
      </c>
      <c r="H26" s="74" t="s">
        <v>184</v>
      </c>
      <c r="I26" s="232" t="s">
        <v>185</v>
      </c>
      <c r="J26" s="39">
        <v>0</v>
      </c>
      <c r="K26" s="40">
        <v>74.19</v>
      </c>
      <c r="L26" s="41"/>
      <c r="M26" s="40"/>
      <c r="N26" s="41"/>
      <c r="O26" s="47"/>
      <c r="P26" s="42">
        <f t="shared" si="2"/>
        <v>-0.45250000000000057</v>
      </c>
      <c r="Q26" s="43">
        <f t="shared" si="3"/>
        <v>0</v>
      </c>
    </row>
    <row r="27" spans="1:17" s="3" customFormat="1" ht="66.75" customHeight="1">
      <c r="A27" s="34">
        <v>6</v>
      </c>
      <c r="B27" s="32">
        <v>119</v>
      </c>
      <c r="C27" s="37" t="s">
        <v>833</v>
      </c>
      <c r="D27" s="34">
        <v>2004</v>
      </c>
      <c r="E27" s="34" t="s">
        <v>173</v>
      </c>
      <c r="F27" s="37" t="s">
        <v>571</v>
      </c>
      <c r="G27" s="45"/>
      <c r="H27" s="76" t="s">
        <v>179</v>
      </c>
      <c r="I27" s="232" t="s">
        <v>199</v>
      </c>
      <c r="J27" s="39">
        <v>0</v>
      </c>
      <c r="K27" s="40">
        <v>75.68</v>
      </c>
      <c r="L27" s="41"/>
      <c r="M27" s="40"/>
      <c r="N27" s="41"/>
      <c r="O27" s="47"/>
      <c r="P27" s="42">
        <f t="shared" si="2"/>
        <v>-0.0799999999999983</v>
      </c>
      <c r="Q27" s="43">
        <f t="shared" si="3"/>
        <v>0</v>
      </c>
    </row>
    <row r="28" spans="1:17" s="3" customFormat="1" ht="66.75" customHeight="1">
      <c r="A28" s="34">
        <v>7</v>
      </c>
      <c r="B28" s="32">
        <v>160</v>
      </c>
      <c r="C28" s="37" t="s">
        <v>702</v>
      </c>
      <c r="D28" s="34">
        <v>2004</v>
      </c>
      <c r="E28" s="34" t="s">
        <v>173</v>
      </c>
      <c r="F28" s="37" t="s">
        <v>690</v>
      </c>
      <c r="G28" s="45" t="s">
        <v>854</v>
      </c>
      <c r="H28" s="232" t="s">
        <v>629</v>
      </c>
      <c r="I28" s="232" t="s">
        <v>630</v>
      </c>
      <c r="J28" s="39">
        <v>6</v>
      </c>
      <c r="K28" s="40">
        <v>81.62</v>
      </c>
      <c r="L28" s="41"/>
      <c r="M28" s="40"/>
      <c r="N28" s="41"/>
      <c r="O28" s="47"/>
      <c r="P28" s="42">
        <f t="shared" si="2"/>
        <v>1.4050000000000011</v>
      </c>
      <c r="Q28" s="43">
        <f t="shared" si="3"/>
        <v>0</v>
      </c>
    </row>
    <row r="29" spans="1:17" s="3" customFormat="1" ht="66.75" customHeight="1">
      <c r="A29" s="34">
        <v>8</v>
      </c>
      <c r="B29" s="32">
        <v>116</v>
      </c>
      <c r="C29" s="37" t="s">
        <v>834</v>
      </c>
      <c r="D29" s="34">
        <v>2003</v>
      </c>
      <c r="E29" s="34" t="s">
        <v>173</v>
      </c>
      <c r="F29" s="37" t="s">
        <v>197</v>
      </c>
      <c r="G29" s="45" t="s">
        <v>666</v>
      </c>
      <c r="H29" s="232" t="s">
        <v>195</v>
      </c>
      <c r="I29" s="232" t="s">
        <v>196</v>
      </c>
      <c r="J29" s="39">
        <v>8</v>
      </c>
      <c r="K29" s="40">
        <v>89.11</v>
      </c>
      <c r="L29" s="41"/>
      <c r="M29" s="40"/>
      <c r="N29" s="41"/>
      <c r="O29" s="47"/>
      <c r="P29" s="42">
        <f t="shared" si="2"/>
        <v>3.2775</v>
      </c>
      <c r="Q29" s="43">
        <f t="shared" si="3"/>
        <v>0</v>
      </c>
    </row>
    <row r="30" spans="1:12" s="54" customFormat="1" ht="48.75" customHeight="1">
      <c r="A30" s="50"/>
      <c r="B30" s="50"/>
      <c r="C30" s="51" t="s">
        <v>77</v>
      </c>
      <c r="D30" s="52"/>
      <c r="E30" s="52"/>
      <c r="F30" s="52"/>
      <c r="G30" s="52"/>
      <c r="H30" s="53"/>
      <c r="I30" s="52"/>
      <c r="J30" s="51" t="s">
        <v>78</v>
      </c>
      <c r="K30" s="50"/>
      <c r="L30" s="50"/>
    </row>
    <row r="31" spans="1:12" s="54" customFormat="1" ht="48.75" customHeight="1">
      <c r="A31" s="50"/>
      <c r="B31" s="50"/>
      <c r="C31" s="51" t="s">
        <v>79</v>
      </c>
      <c r="D31" s="52"/>
      <c r="E31" s="55"/>
      <c r="F31" s="52"/>
      <c r="G31" s="52"/>
      <c r="H31" s="53"/>
      <c r="I31" s="52"/>
      <c r="J31" s="51" t="s">
        <v>80</v>
      </c>
      <c r="K31" s="50"/>
      <c r="L31" s="50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</sheetData>
  <sheetProtection/>
  <mergeCells count="29">
    <mergeCell ref="A12:O12"/>
    <mergeCell ref="A21:O21"/>
    <mergeCell ref="G8:G10"/>
    <mergeCell ref="H8:H10"/>
    <mergeCell ref="I8:I10"/>
    <mergeCell ref="J8:M8"/>
    <mergeCell ref="N8:N10"/>
    <mergeCell ref="O8:O10"/>
    <mergeCell ref="J9:K9"/>
    <mergeCell ref="L9:M9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A1:O1"/>
    <mergeCell ref="A2:O2"/>
    <mergeCell ref="A3:O3"/>
    <mergeCell ref="A4:O4"/>
    <mergeCell ref="A5:O5"/>
    <mergeCell ref="A6:B6"/>
    <mergeCell ref="D6:F6"/>
    <mergeCell ref="G6:H6"/>
    <mergeCell ref="I6:O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Q28"/>
  <sheetViews>
    <sheetView view="pageBreakPreview" zoomScale="38" zoomScaleSheetLayoutView="38" zoomScalePageLayoutView="0" workbookViewId="0" topLeftCell="A14">
      <selection activeCell="H26" sqref="H26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818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154</v>
      </c>
      <c r="B7" s="304"/>
      <c r="C7" s="58" t="s">
        <v>22</v>
      </c>
      <c r="D7" s="332" t="s">
        <v>88</v>
      </c>
      <c r="E7" s="332"/>
      <c r="F7" s="332"/>
      <c r="G7" s="318"/>
      <c r="H7" s="318"/>
      <c r="I7" s="305" t="s">
        <v>733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317"/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/>
      <c r="M10" s="80"/>
      <c r="N10" s="324"/>
      <c r="O10" s="324"/>
      <c r="P10" s="30">
        <v>76</v>
      </c>
      <c r="Q10" s="30"/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74.25" customHeight="1">
      <c r="A12" s="34">
        <v>1</v>
      </c>
      <c r="B12" s="32">
        <v>122</v>
      </c>
      <c r="C12" s="136" t="s">
        <v>300</v>
      </c>
      <c r="D12" s="34">
        <v>2001</v>
      </c>
      <c r="E12" s="34" t="s">
        <v>177</v>
      </c>
      <c r="F12" s="44" t="s">
        <v>883</v>
      </c>
      <c r="G12" s="45" t="s">
        <v>884</v>
      </c>
      <c r="H12" s="37" t="s">
        <v>298</v>
      </c>
      <c r="I12" s="37" t="s">
        <v>299</v>
      </c>
      <c r="J12" s="39">
        <v>0</v>
      </c>
      <c r="K12" s="40">
        <v>52.57</v>
      </c>
      <c r="L12" s="41"/>
      <c r="M12" s="40"/>
      <c r="N12" s="41"/>
      <c r="O12" s="47"/>
      <c r="P12" s="42">
        <f aca="true" t="shared" si="0" ref="P12:P26">(K12-$P$10)/4</f>
        <v>-5.8575</v>
      </c>
      <c r="Q12" s="43">
        <f aca="true" t="shared" si="1" ref="Q12:Q26">(M12-$Q$10)/4</f>
        <v>0</v>
      </c>
    </row>
    <row r="13" spans="1:17" s="3" customFormat="1" ht="74.25" customHeight="1">
      <c r="A13" s="34">
        <v>2</v>
      </c>
      <c r="B13" s="32">
        <v>121</v>
      </c>
      <c r="C13" s="136" t="s">
        <v>296</v>
      </c>
      <c r="D13" s="34">
        <v>1994</v>
      </c>
      <c r="E13" s="34" t="s">
        <v>228</v>
      </c>
      <c r="F13" s="136" t="s">
        <v>707</v>
      </c>
      <c r="G13" s="134" t="s">
        <v>662</v>
      </c>
      <c r="H13" s="37" t="s">
        <v>298</v>
      </c>
      <c r="I13" s="37" t="s">
        <v>299</v>
      </c>
      <c r="J13" s="39">
        <v>0</v>
      </c>
      <c r="K13" s="40">
        <v>53.18</v>
      </c>
      <c r="L13" s="41"/>
      <c r="M13" s="40"/>
      <c r="N13" s="41"/>
      <c r="O13" s="47"/>
      <c r="P13" s="42">
        <f t="shared" si="0"/>
        <v>-5.705</v>
      </c>
      <c r="Q13" s="43">
        <f t="shared" si="1"/>
        <v>0</v>
      </c>
    </row>
    <row r="14" spans="1:17" s="3" customFormat="1" ht="74.25" customHeight="1">
      <c r="A14" s="34">
        <v>3</v>
      </c>
      <c r="B14" s="32">
        <v>155</v>
      </c>
      <c r="C14" s="136" t="s">
        <v>302</v>
      </c>
      <c r="D14" s="34">
        <v>2002</v>
      </c>
      <c r="E14" s="34"/>
      <c r="F14" s="136" t="s">
        <v>303</v>
      </c>
      <c r="G14" s="134" t="s">
        <v>304</v>
      </c>
      <c r="H14" s="37" t="s">
        <v>305</v>
      </c>
      <c r="I14" s="37" t="s">
        <v>661</v>
      </c>
      <c r="J14" s="39">
        <v>0</v>
      </c>
      <c r="K14" s="40">
        <v>57.78</v>
      </c>
      <c r="L14" s="41"/>
      <c r="M14" s="40"/>
      <c r="N14" s="41"/>
      <c r="O14" s="47"/>
      <c r="P14" s="42">
        <f t="shared" si="0"/>
        <v>-4.555</v>
      </c>
      <c r="Q14" s="43">
        <f t="shared" si="1"/>
        <v>0</v>
      </c>
    </row>
    <row r="15" spans="1:17" s="3" customFormat="1" ht="74.25" customHeight="1">
      <c r="A15" s="34">
        <v>4</v>
      </c>
      <c r="B15" s="32">
        <v>20</v>
      </c>
      <c r="C15" s="136" t="s">
        <v>246</v>
      </c>
      <c r="D15" s="34">
        <v>1990</v>
      </c>
      <c r="E15" s="34" t="s">
        <v>237</v>
      </c>
      <c r="F15" s="136" t="s">
        <v>247</v>
      </c>
      <c r="G15" s="134" t="s">
        <v>248</v>
      </c>
      <c r="H15" s="74" t="s">
        <v>249</v>
      </c>
      <c r="I15" s="37" t="s">
        <v>6</v>
      </c>
      <c r="J15" s="39">
        <v>0</v>
      </c>
      <c r="K15" s="40">
        <v>61.51</v>
      </c>
      <c r="L15" s="41"/>
      <c r="M15" s="40"/>
      <c r="N15" s="41"/>
      <c r="O15" s="47"/>
      <c r="P15" s="42">
        <f t="shared" si="0"/>
        <v>-3.6225000000000005</v>
      </c>
      <c r="Q15" s="43">
        <f t="shared" si="1"/>
        <v>0</v>
      </c>
    </row>
    <row r="16" spans="1:17" s="3" customFormat="1" ht="74.25" customHeight="1">
      <c r="A16" s="34">
        <v>5</v>
      </c>
      <c r="B16" s="32">
        <v>70</v>
      </c>
      <c r="C16" s="136" t="s">
        <v>759</v>
      </c>
      <c r="D16" s="34"/>
      <c r="E16" s="34" t="s">
        <v>211</v>
      </c>
      <c r="F16" s="136" t="s">
        <v>356</v>
      </c>
      <c r="G16" s="134" t="s">
        <v>357</v>
      </c>
      <c r="H16" s="76" t="s">
        <v>179</v>
      </c>
      <c r="I16" s="37" t="s">
        <v>223</v>
      </c>
      <c r="J16" s="39">
        <v>0</v>
      </c>
      <c r="K16" s="40">
        <v>63.38</v>
      </c>
      <c r="L16" s="41"/>
      <c r="M16" s="40"/>
      <c r="N16" s="41"/>
      <c r="O16" s="47"/>
      <c r="P16" s="42">
        <f t="shared" si="0"/>
        <v>-3.1549999999999994</v>
      </c>
      <c r="Q16" s="43">
        <f t="shared" si="1"/>
        <v>0</v>
      </c>
    </row>
    <row r="17" spans="1:17" s="3" customFormat="1" ht="74.25" customHeight="1">
      <c r="A17" s="34">
        <v>6</v>
      </c>
      <c r="B17" s="32">
        <v>157</v>
      </c>
      <c r="C17" s="136" t="s">
        <v>307</v>
      </c>
      <c r="D17" s="34">
        <v>1995</v>
      </c>
      <c r="E17" s="34" t="s">
        <v>237</v>
      </c>
      <c r="F17" s="136" t="s">
        <v>308</v>
      </c>
      <c r="G17" s="134" t="s">
        <v>308</v>
      </c>
      <c r="H17" s="74" t="s">
        <v>309</v>
      </c>
      <c r="I17" s="37" t="s">
        <v>6</v>
      </c>
      <c r="J17" s="39">
        <v>0</v>
      </c>
      <c r="K17" s="40">
        <v>63.42</v>
      </c>
      <c r="L17" s="41"/>
      <c r="M17" s="40"/>
      <c r="N17" s="41"/>
      <c r="O17" s="47"/>
      <c r="P17" s="42">
        <f t="shared" si="0"/>
        <v>-3.1449999999999996</v>
      </c>
      <c r="Q17" s="43">
        <f t="shared" si="1"/>
        <v>0</v>
      </c>
    </row>
    <row r="18" spans="1:17" s="3" customFormat="1" ht="74.25" customHeight="1">
      <c r="A18" s="34">
        <v>7</v>
      </c>
      <c r="B18" s="32">
        <v>78</v>
      </c>
      <c r="C18" s="136" t="s">
        <v>275</v>
      </c>
      <c r="D18" s="34">
        <v>1966</v>
      </c>
      <c r="E18" s="34" t="s">
        <v>250</v>
      </c>
      <c r="F18" s="136" t="s">
        <v>708</v>
      </c>
      <c r="G18" s="134"/>
      <c r="H18" s="37" t="s">
        <v>226</v>
      </c>
      <c r="I18" s="37" t="s">
        <v>276</v>
      </c>
      <c r="J18" s="39">
        <v>0</v>
      </c>
      <c r="K18" s="40">
        <v>70.98</v>
      </c>
      <c r="L18" s="41"/>
      <c r="M18" s="40"/>
      <c r="N18" s="41"/>
      <c r="O18" s="47"/>
      <c r="P18" s="42">
        <f t="shared" si="0"/>
        <v>-1.254999999999999</v>
      </c>
      <c r="Q18" s="43">
        <f t="shared" si="1"/>
        <v>0</v>
      </c>
    </row>
    <row r="19" spans="1:17" s="3" customFormat="1" ht="74.25" customHeight="1">
      <c r="A19" s="34">
        <v>8</v>
      </c>
      <c r="B19" s="32">
        <v>113</v>
      </c>
      <c r="C19" s="136" t="s">
        <v>196</v>
      </c>
      <c r="D19" s="34">
        <v>1988</v>
      </c>
      <c r="E19" s="34" t="s">
        <v>237</v>
      </c>
      <c r="F19" s="136" t="s">
        <v>294</v>
      </c>
      <c r="G19" s="134" t="s">
        <v>660</v>
      </c>
      <c r="H19" s="37" t="s">
        <v>195</v>
      </c>
      <c r="I19" s="37" t="s">
        <v>293</v>
      </c>
      <c r="J19" s="39">
        <v>0</v>
      </c>
      <c r="K19" s="40">
        <v>71.54</v>
      </c>
      <c r="L19" s="41"/>
      <c r="M19" s="40"/>
      <c r="N19" s="41"/>
      <c r="O19" s="47"/>
      <c r="P19" s="42">
        <f t="shared" si="0"/>
        <v>-1.1149999999999984</v>
      </c>
      <c r="Q19" s="43">
        <f t="shared" si="1"/>
        <v>0</v>
      </c>
    </row>
    <row r="20" spans="1:17" s="3" customFormat="1" ht="74.25" customHeight="1">
      <c r="A20" s="34">
        <v>9</v>
      </c>
      <c r="B20" s="32">
        <v>158</v>
      </c>
      <c r="C20" s="136" t="s">
        <v>738</v>
      </c>
      <c r="D20" s="34">
        <v>1970</v>
      </c>
      <c r="E20" s="34" t="s">
        <v>250</v>
      </c>
      <c r="F20" s="136" t="s">
        <v>741</v>
      </c>
      <c r="G20" s="134"/>
      <c r="H20" s="37" t="s">
        <v>742</v>
      </c>
      <c r="I20" s="37" t="s">
        <v>6</v>
      </c>
      <c r="J20" s="39">
        <v>1</v>
      </c>
      <c r="K20" s="40">
        <v>78.51</v>
      </c>
      <c r="L20" s="41"/>
      <c r="M20" s="40"/>
      <c r="N20" s="41"/>
      <c r="O20" s="47"/>
      <c r="P20" s="42">
        <f t="shared" si="0"/>
        <v>0.6275000000000013</v>
      </c>
      <c r="Q20" s="43">
        <f t="shared" si="1"/>
        <v>0</v>
      </c>
    </row>
    <row r="21" spans="1:17" s="3" customFormat="1" ht="74.25" customHeight="1">
      <c r="A21" s="34">
        <v>10</v>
      </c>
      <c r="B21" s="32">
        <v>40</v>
      </c>
      <c r="C21" s="136" t="s">
        <v>74</v>
      </c>
      <c r="D21" s="34">
        <v>1981</v>
      </c>
      <c r="E21" s="34" t="s">
        <v>237</v>
      </c>
      <c r="F21" s="136" t="s">
        <v>259</v>
      </c>
      <c r="G21" s="134" t="s">
        <v>260</v>
      </c>
      <c r="H21" s="37" t="s">
        <v>261</v>
      </c>
      <c r="I21" s="37" t="s">
        <v>6</v>
      </c>
      <c r="J21" s="39">
        <v>4</v>
      </c>
      <c r="K21" s="40">
        <v>64.5</v>
      </c>
      <c r="L21" s="41"/>
      <c r="M21" s="40"/>
      <c r="N21" s="41"/>
      <c r="O21" s="47"/>
      <c r="P21" s="42">
        <f t="shared" si="0"/>
        <v>-2.875</v>
      </c>
      <c r="Q21" s="43">
        <f t="shared" si="1"/>
        <v>0</v>
      </c>
    </row>
    <row r="22" spans="1:17" s="3" customFormat="1" ht="74.25" customHeight="1">
      <c r="A22" s="34">
        <v>11</v>
      </c>
      <c r="B22" s="32">
        <v>168</v>
      </c>
      <c r="C22" s="136" t="s">
        <v>642</v>
      </c>
      <c r="D22" s="34">
        <v>1993</v>
      </c>
      <c r="E22" s="34" t="s">
        <v>237</v>
      </c>
      <c r="F22" s="44" t="s">
        <v>663</v>
      </c>
      <c r="G22" s="45" t="s">
        <v>969</v>
      </c>
      <c r="H22" s="37" t="s">
        <v>201</v>
      </c>
      <c r="I22" s="37" t="s">
        <v>6</v>
      </c>
      <c r="J22" s="39">
        <v>4</v>
      </c>
      <c r="K22" s="40">
        <v>72.91</v>
      </c>
      <c r="L22" s="41"/>
      <c r="M22" s="40"/>
      <c r="N22" s="41"/>
      <c r="O22" s="47"/>
      <c r="P22" s="42">
        <f t="shared" si="0"/>
        <v>-0.7725000000000009</v>
      </c>
      <c r="Q22" s="43">
        <f t="shared" si="1"/>
        <v>0</v>
      </c>
    </row>
    <row r="23" spans="1:17" s="3" customFormat="1" ht="74.25" customHeight="1">
      <c r="A23" s="34">
        <v>12</v>
      </c>
      <c r="B23" s="32">
        <v>129</v>
      </c>
      <c r="C23" s="136" t="s">
        <v>370</v>
      </c>
      <c r="D23" s="34"/>
      <c r="E23" s="34" t="s">
        <v>211</v>
      </c>
      <c r="F23" s="136" t="s">
        <v>838</v>
      </c>
      <c r="G23" s="134" t="s">
        <v>737</v>
      </c>
      <c r="H23" s="37" t="s">
        <v>201</v>
      </c>
      <c r="I23" s="37" t="s">
        <v>202</v>
      </c>
      <c r="J23" s="39">
        <v>4</v>
      </c>
      <c r="K23" s="40">
        <v>75.04</v>
      </c>
      <c r="L23" s="41"/>
      <c r="M23" s="40"/>
      <c r="N23" s="41"/>
      <c r="O23" s="47"/>
      <c r="P23" s="42">
        <f t="shared" si="0"/>
        <v>-0.23999999999999844</v>
      </c>
      <c r="Q23" s="43">
        <f t="shared" si="1"/>
        <v>0</v>
      </c>
    </row>
    <row r="24" spans="1:17" s="3" customFormat="1" ht="74.25" customHeight="1">
      <c r="A24" s="34">
        <v>13</v>
      </c>
      <c r="B24" s="32">
        <v>2</v>
      </c>
      <c r="C24" s="136" t="s">
        <v>236</v>
      </c>
      <c r="D24" s="34">
        <v>1976</v>
      </c>
      <c r="E24" s="34" t="s">
        <v>237</v>
      </c>
      <c r="F24" s="136" t="s">
        <v>241</v>
      </c>
      <c r="G24" s="134" t="s">
        <v>242</v>
      </c>
      <c r="H24" s="74" t="s">
        <v>657</v>
      </c>
      <c r="I24" s="37" t="s">
        <v>240</v>
      </c>
      <c r="J24" s="39">
        <v>4</v>
      </c>
      <c r="K24" s="40">
        <v>75.17</v>
      </c>
      <c r="L24" s="41"/>
      <c r="M24" s="40"/>
      <c r="N24" s="41"/>
      <c r="O24" s="47"/>
      <c r="P24" s="42">
        <f t="shared" si="0"/>
        <v>-0.20749999999999957</v>
      </c>
      <c r="Q24" s="43">
        <f t="shared" si="1"/>
        <v>0</v>
      </c>
    </row>
    <row r="25" spans="1:17" s="3" customFormat="1" ht="74.25" customHeight="1">
      <c r="A25" s="34">
        <v>14</v>
      </c>
      <c r="B25" s="32">
        <v>4</v>
      </c>
      <c r="C25" s="136" t="s">
        <v>176</v>
      </c>
      <c r="D25" s="34">
        <v>1982</v>
      </c>
      <c r="E25" s="34"/>
      <c r="F25" s="136" t="s">
        <v>243</v>
      </c>
      <c r="G25" s="134" t="s">
        <v>244</v>
      </c>
      <c r="H25" s="37" t="s">
        <v>175</v>
      </c>
      <c r="I25" s="37" t="s">
        <v>245</v>
      </c>
      <c r="J25" s="39">
        <v>5</v>
      </c>
      <c r="K25" s="40">
        <v>76.31</v>
      </c>
      <c r="L25" s="41"/>
      <c r="M25" s="40"/>
      <c r="N25" s="41"/>
      <c r="O25" s="47"/>
      <c r="P25" s="42">
        <f t="shared" si="0"/>
        <v>0.07750000000000057</v>
      </c>
      <c r="Q25" s="43">
        <f t="shared" si="1"/>
        <v>0</v>
      </c>
    </row>
    <row r="26" spans="1:17" s="3" customFormat="1" ht="74.25" customHeight="1">
      <c r="A26" s="34">
        <v>15</v>
      </c>
      <c r="B26" s="32">
        <v>133</v>
      </c>
      <c r="C26" s="136" t="s">
        <v>738</v>
      </c>
      <c r="D26" s="34">
        <v>1970</v>
      </c>
      <c r="E26" s="34" t="s">
        <v>250</v>
      </c>
      <c r="F26" s="136" t="s">
        <v>739</v>
      </c>
      <c r="G26" s="134" t="s">
        <v>979</v>
      </c>
      <c r="H26" s="37" t="s">
        <v>740</v>
      </c>
      <c r="I26" s="37" t="s">
        <v>6</v>
      </c>
      <c r="J26" s="39">
        <v>5</v>
      </c>
      <c r="K26" s="40">
        <v>92.69</v>
      </c>
      <c r="L26" s="41"/>
      <c r="M26" s="40"/>
      <c r="N26" s="41"/>
      <c r="O26" s="47"/>
      <c r="P26" s="42">
        <f t="shared" si="0"/>
        <v>4.172499999999999</v>
      </c>
      <c r="Q26" s="43">
        <f t="shared" si="1"/>
        <v>0</v>
      </c>
    </row>
    <row r="27" spans="1:12" s="54" customFormat="1" ht="48.75" customHeight="1">
      <c r="A27" s="50"/>
      <c r="B27" s="50"/>
      <c r="C27" s="51" t="s">
        <v>77</v>
      </c>
      <c r="D27" s="52"/>
      <c r="E27" s="52"/>
      <c r="F27" s="52"/>
      <c r="G27" s="52"/>
      <c r="H27" s="53"/>
      <c r="I27" s="52"/>
      <c r="J27" s="51" t="s">
        <v>78</v>
      </c>
      <c r="K27" s="50"/>
      <c r="L27" s="50"/>
    </row>
    <row r="28" spans="1:12" s="54" customFormat="1" ht="48.75" customHeight="1">
      <c r="A28" s="50"/>
      <c r="B28" s="50"/>
      <c r="C28" s="51" t="s">
        <v>79</v>
      </c>
      <c r="D28" s="52"/>
      <c r="E28" s="55"/>
      <c r="F28" s="52"/>
      <c r="G28" s="52"/>
      <c r="H28" s="53"/>
      <c r="I28" s="52"/>
      <c r="J28" s="51" t="s">
        <v>80</v>
      </c>
      <c r="K28" s="50"/>
      <c r="L28" s="50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27">
    <mergeCell ref="G8:G10"/>
    <mergeCell ref="H8:H10"/>
    <mergeCell ref="I8:I10"/>
    <mergeCell ref="J8:M8"/>
    <mergeCell ref="N8:N10"/>
    <mergeCell ref="O8:O10"/>
    <mergeCell ref="J9:K9"/>
    <mergeCell ref="L9:M9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A1:O1"/>
    <mergeCell ref="A2:O2"/>
    <mergeCell ref="A3:O3"/>
    <mergeCell ref="A4:O4"/>
    <mergeCell ref="A5:O5"/>
    <mergeCell ref="A6:B6"/>
    <mergeCell ref="D6:F6"/>
    <mergeCell ref="G6:H6"/>
    <mergeCell ref="I6:O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Q17"/>
  <sheetViews>
    <sheetView view="pageBreakPreview" zoomScale="38" zoomScaleSheetLayoutView="38" zoomScalePageLayoutView="0" workbookViewId="0" topLeftCell="A7">
      <selection activeCell="I14" sqref="I14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818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156</v>
      </c>
      <c r="B7" s="304"/>
      <c r="C7" s="58" t="s">
        <v>25</v>
      </c>
      <c r="D7" s="332" t="s">
        <v>836</v>
      </c>
      <c r="E7" s="332"/>
      <c r="F7" s="332"/>
      <c r="G7" s="318"/>
      <c r="H7" s="318"/>
      <c r="I7" s="305" t="s">
        <v>84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460" t="s">
        <v>837</v>
      </c>
      <c r="M9" s="460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 t="s">
        <v>72</v>
      </c>
      <c r="M10" s="80" t="s">
        <v>73</v>
      </c>
      <c r="N10" s="324"/>
      <c r="O10" s="324"/>
      <c r="P10" s="30">
        <v>76</v>
      </c>
      <c r="Q10" s="30"/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151.5" customHeight="1">
      <c r="A12" s="34">
        <v>1</v>
      </c>
      <c r="B12" s="32">
        <v>51</v>
      </c>
      <c r="C12" s="68" t="s">
        <v>840</v>
      </c>
      <c r="D12" s="34"/>
      <c r="E12" s="34" t="s">
        <v>211</v>
      </c>
      <c r="F12" s="68" t="s">
        <v>841</v>
      </c>
      <c r="G12" s="74" t="s">
        <v>842</v>
      </c>
      <c r="H12" s="136" t="s">
        <v>213</v>
      </c>
      <c r="I12" s="136" t="s">
        <v>214</v>
      </c>
      <c r="J12" s="39">
        <v>0</v>
      </c>
      <c r="K12" s="40">
        <v>65.19</v>
      </c>
      <c r="L12" s="41"/>
      <c r="M12" s="40"/>
      <c r="N12" s="41"/>
      <c r="O12" s="47"/>
      <c r="P12" s="42">
        <f>(K12-$P$10)/4</f>
        <v>-2.7025000000000006</v>
      </c>
      <c r="Q12" s="43">
        <f>(M12-$Q$10)/4</f>
        <v>0</v>
      </c>
    </row>
    <row r="13" spans="1:17" s="3" customFormat="1" ht="151.5" customHeight="1">
      <c r="A13" s="34">
        <v>2</v>
      </c>
      <c r="B13" s="32">
        <v>50</v>
      </c>
      <c r="C13" s="68" t="s">
        <v>695</v>
      </c>
      <c r="D13" s="34"/>
      <c r="E13" s="34" t="s">
        <v>211</v>
      </c>
      <c r="F13" s="68" t="s">
        <v>687</v>
      </c>
      <c r="G13" s="74" t="s">
        <v>641</v>
      </c>
      <c r="H13" s="136" t="s">
        <v>213</v>
      </c>
      <c r="I13" s="136" t="s">
        <v>214</v>
      </c>
      <c r="J13" s="39">
        <v>4</v>
      </c>
      <c r="K13" s="40">
        <v>65.55</v>
      </c>
      <c r="L13" s="41"/>
      <c r="M13" s="40"/>
      <c r="N13" s="41"/>
      <c r="O13" s="47"/>
      <c r="P13" s="42">
        <f>(K13-$P$10)/4</f>
        <v>-2.6125000000000007</v>
      </c>
      <c r="Q13" s="43">
        <f>(M13-$Q$10)/4</f>
        <v>0</v>
      </c>
    </row>
    <row r="14" spans="1:17" s="3" customFormat="1" ht="151.5" customHeight="1">
      <c r="A14" s="34">
        <v>3</v>
      </c>
      <c r="B14" s="32">
        <v>125</v>
      </c>
      <c r="C14" s="68" t="s">
        <v>693</v>
      </c>
      <c r="D14" s="34"/>
      <c r="E14" s="34" t="s">
        <v>211</v>
      </c>
      <c r="F14" s="68" t="s">
        <v>635</v>
      </c>
      <c r="G14" s="74" t="s">
        <v>636</v>
      </c>
      <c r="H14" s="136" t="s">
        <v>369</v>
      </c>
      <c r="I14" s="136" t="s">
        <v>366</v>
      </c>
      <c r="J14" s="39">
        <v>4</v>
      </c>
      <c r="K14" s="40">
        <v>67.56</v>
      </c>
      <c r="L14" s="41"/>
      <c r="M14" s="40"/>
      <c r="N14" s="41"/>
      <c r="O14" s="47"/>
      <c r="P14" s="42">
        <f>(K14-$P$10)/4</f>
        <v>-2.1099999999999994</v>
      </c>
      <c r="Q14" s="43">
        <f>(M14-$Q$10)/4</f>
        <v>0</v>
      </c>
    </row>
    <row r="15" spans="1:17" s="3" customFormat="1" ht="151.5" customHeight="1">
      <c r="A15" s="34">
        <v>4</v>
      </c>
      <c r="B15" s="32">
        <v>80</v>
      </c>
      <c r="C15" s="68" t="s">
        <v>839</v>
      </c>
      <c r="D15" s="34"/>
      <c r="E15" s="34" t="s">
        <v>211</v>
      </c>
      <c r="F15" s="68" t="s">
        <v>224</v>
      </c>
      <c r="G15" s="74" t="s">
        <v>225</v>
      </c>
      <c r="H15" s="136" t="s">
        <v>226</v>
      </c>
      <c r="I15" s="136" t="s">
        <v>227</v>
      </c>
      <c r="J15" s="39">
        <v>8</v>
      </c>
      <c r="K15" s="40">
        <v>67.75</v>
      </c>
      <c r="L15" s="41"/>
      <c r="M15" s="40"/>
      <c r="N15" s="41"/>
      <c r="O15" s="47"/>
      <c r="P15" s="42">
        <f>(K15-$P$10)/4</f>
        <v>-2.0625</v>
      </c>
      <c r="Q15" s="43">
        <f>(M15-$Q$10)/4</f>
        <v>0</v>
      </c>
    </row>
    <row r="16" spans="1:12" s="54" customFormat="1" ht="48.75" customHeight="1">
      <c r="A16" s="50"/>
      <c r="B16" s="50"/>
      <c r="C16" s="51" t="s">
        <v>77</v>
      </c>
      <c r="D16" s="52"/>
      <c r="E16" s="52"/>
      <c r="F16" s="52"/>
      <c r="G16" s="52"/>
      <c r="H16" s="53"/>
      <c r="I16" s="52"/>
      <c r="J16" s="51" t="s">
        <v>78</v>
      </c>
      <c r="K16" s="50"/>
      <c r="L16" s="50"/>
    </row>
    <row r="17" spans="1:12" s="54" customFormat="1" ht="48.75" customHeight="1">
      <c r="A17" s="50"/>
      <c r="B17" s="50"/>
      <c r="C17" s="51" t="s">
        <v>79</v>
      </c>
      <c r="D17" s="52"/>
      <c r="E17" s="55"/>
      <c r="F17" s="52"/>
      <c r="G17" s="52"/>
      <c r="H17" s="53"/>
      <c r="I17" s="52"/>
      <c r="J17" s="51" t="s">
        <v>80</v>
      </c>
      <c r="K17" s="50"/>
      <c r="L17" s="50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mergeCells count="27">
    <mergeCell ref="G8:G10"/>
    <mergeCell ref="H8:H10"/>
    <mergeCell ref="I8:I10"/>
    <mergeCell ref="J8:M8"/>
    <mergeCell ref="N8:N10"/>
    <mergeCell ref="O8:O10"/>
    <mergeCell ref="J9:K9"/>
    <mergeCell ref="L9:M9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A1:O1"/>
    <mergeCell ref="A2:O2"/>
    <mergeCell ref="A3:O3"/>
    <mergeCell ref="A4:O4"/>
    <mergeCell ref="A5:O5"/>
    <mergeCell ref="A6:B6"/>
    <mergeCell ref="D6:F6"/>
    <mergeCell ref="G6:H6"/>
    <mergeCell ref="I6:O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view="pageBreakPreview" zoomScale="38" zoomScaleSheetLayoutView="38" zoomScalePageLayoutView="0" workbookViewId="0" topLeftCell="A18">
      <selection activeCell="G21" sqref="G21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6.851562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818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159</v>
      </c>
      <c r="B7" s="304"/>
      <c r="C7" s="58" t="s">
        <v>25</v>
      </c>
      <c r="D7" s="332" t="s">
        <v>88</v>
      </c>
      <c r="E7" s="332"/>
      <c r="F7" s="332"/>
      <c r="G7" s="318"/>
      <c r="H7" s="318"/>
      <c r="I7" s="305" t="s">
        <v>733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317"/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/>
      <c r="M10" s="80"/>
      <c r="N10" s="324"/>
      <c r="O10" s="324"/>
      <c r="P10" s="30">
        <v>76</v>
      </c>
      <c r="Q10" s="30"/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93.75" customHeight="1">
      <c r="A12" s="34">
        <v>1</v>
      </c>
      <c r="B12" s="32">
        <v>43</v>
      </c>
      <c r="C12" s="44" t="s">
        <v>262</v>
      </c>
      <c r="D12" s="34">
        <v>1985</v>
      </c>
      <c r="E12" s="34" t="s">
        <v>177</v>
      </c>
      <c r="F12" s="44" t="s">
        <v>263</v>
      </c>
      <c r="G12" s="134" t="s">
        <v>264</v>
      </c>
      <c r="H12" s="37" t="s">
        <v>201</v>
      </c>
      <c r="I12" s="37" t="s">
        <v>265</v>
      </c>
      <c r="J12" s="39">
        <v>0</v>
      </c>
      <c r="K12" s="40">
        <v>54.9</v>
      </c>
      <c r="L12" s="41"/>
      <c r="M12" s="40"/>
      <c r="N12" s="41"/>
      <c r="O12" s="47"/>
      <c r="P12" s="42">
        <f aca="true" t="shared" si="0" ref="P12:P23">(K12-$P$10)/4</f>
        <v>-5.275</v>
      </c>
      <c r="Q12" s="43">
        <f aca="true" t="shared" si="1" ref="Q12:Q23">(M12-$Q$10)/4</f>
        <v>0</v>
      </c>
    </row>
    <row r="13" spans="1:17" s="3" customFormat="1" ht="93.75" customHeight="1">
      <c r="A13" s="34">
        <v>2</v>
      </c>
      <c r="B13" s="32">
        <v>61</v>
      </c>
      <c r="C13" s="44" t="s">
        <v>440</v>
      </c>
      <c r="D13" s="34">
        <v>1998</v>
      </c>
      <c r="E13" s="34" t="s">
        <v>228</v>
      </c>
      <c r="F13" s="44" t="s">
        <v>441</v>
      </c>
      <c r="G13" s="134" t="s">
        <v>764</v>
      </c>
      <c r="H13" s="37" t="s">
        <v>342</v>
      </c>
      <c r="I13" s="37" t="s">
        <v>399</v>
      </c>
      <c r="J13" s="39">
        <v>0</v>
      </c>
      <c r="K13" s="40">
        <v>56.19</v>
      </c>
      <c r="L13" s="41"/>
      <c r="M13" s="40"/>
      <c r="N13" s="41"/>
      <c r="O13" s="47"/>
      <c r="P13" s="42">
        <f t="shared" si="0"/>
        <v>-4.952500000000001</v>
      </c>
      <c r="Q13" s="43">
        <f t="shared" si="1"/>
        <v>0</v>
      </c>
    </row>
    <row r="14" spans="1:17" s="3" customFormat="1" ht="93.75" customHeight="1">
      <c r="A14" s="34">
        <v>3</v>
      </c>
      <c r="B14" s="32">
        <v>81</v>
      </c>
      <c r="C14" s="44" t="s">
        <v>765</v>
      </c>
      <c r="D14" s="34"/>
      <c r="E14" s="34"/>
      <c r="F14" s="44" t="s">
        <v>766</v>
      </c>
      <c r="G14" s="134" t="s">
        <v>767</v>
      </c>
      <c r="H14" s="37" t="s">
        <v>768</v>
      </c>
      <c r="I14" s="37" t="s">
        <v>917</v>
      </c>
      <c r="J14" s="39">
        <v>0</v>
      </c>
      <c r="K14" s="40">
        <v>59.12</v>
      </c>
      <c r="L14" s="41"/>
      <c r="M14" s="40"/>
      <c r="N14" s="41"/>
      <c r="O14" s="47"/>
      <c r="P14" s="42">
        <f t="shared" si="0"/>
        <v>-4.220000000000001</v>
      </c>
      <c r="Q14" s="43">
        <f t="shared" si="1"/>
        <v>0</v>
      </c>
    </row>
    <row r="15" spans="1:17" s="3" customFormat="1" ht="93.75" customHeight="1">
      <c r="A15" s="34">
        <v>4</v>
      </c>
      <c r="B15" s="32">
        <v>120</v>
      </c>
      <c r="C15" s="44" t="s">
        <v>199</v>
      </c>
      <c r="D15" s="34">
        <v>1991</v>
      </c>
      <c r="E15" s="34"/>
      <c r="F15" s="44" t="s">
        <v>295</v>
      </c>
      <c r="G15" s="134"/>
      <c r="H15" s="37" t="s">
        <v>179</v>
      </c>
      <c r="I15" s="37" t="s">
        <v>223</v>
      </c>
      <c r="J15" s="39">
        <v>0</v>
      </c>
      <c r="K15" s="40">
        <v>62.03</v>
      </c>
      <c r="L15" s="41"/>
      <c r="M15" s="40"/>
      <c r="N15" s="41"/>
      <c r="O15" s="47"/>
      <c r="P15" s="42">
        <f t="shared" si="0"/>
        <v>-3.4924999999999997</v>
      </c>
      <c r="Q15" s="43">
        <f t="shared" si="1"/>
        <v>0</v>
      </c>
    </row>
    <row r="16" spans="1:17" s="3" customFormat="1" ht="93.75" customHeight="1">
      <c r="A16" s="34">
        <v>5</v>
      </c>
      <c r="B16" s="32">
        <v>24</v>
      </c>
      <c r="C16" s="44" t="s">
        <v>202</v>
      </c>
      <c r="D16" s="34">
        <v>1989</v>
      </c>
      <c r="E16" s="34" t="s">
        <v>250</v>
      </c>
      <c r="F16" s="44" t="s">
        <v>251</v>
      </c>
      <c r="G16" s="134"/>
      <c r="H16" s="37" t="s">
        <v>201</v>
      </c>
      <c r="I16" s="37" t="s">
        <v>252</v>
      </c>
      <c r="J16" s="39">
        <v>0</v>
      </c>
      <c r="K16" s="40">
        <v>62.75</v>
      </c>
      <c r="L16" s="41"/>
      <c r="M16" s="40"/>
      <c r="N16" s="41"/>
      <c r="O16" s="47"/>
      <c r="P16" s="42">
        <f t="shared" si="0"/>
        <v>-3.3125</v>
      </c>
      <c r="Q16" s="43">
        <f t="shared" si="1"/>
        <v>0</v>
      </c>
    </row>
    <row r="17" spans="1:17" s="3" customFormat="1" ht="93.75" customHeight="1">
      <c r="A17" s="34">
        <v>6</v>
      </c>
      <c r="B17" s="32">
        <v>84</v>
      </c>
      <c r="C17" s="44" t="s">
        <v>280</v>
      </c>
      <c r="D17" s="34">
        <v>1983</v>
      </c>
      <c r="E17" s="34" t="s">
        <v>250</v>
      </c>
      <c r="F17" s="44" t="s">
        <v>281</v>
      </c>
      <c r="G17" s="134" t="s">
        <v>282</v>
      </c>
      <c r="H17" s="37" t="s">
        <v>283</v>
      </c>
      <c r="I17" s="37" t="s">
        <v>6</v>
      </c>
      <c r="J17" s="39">
        <v>0</v>
      </c>
      <c r="K17" s="40">
        <v>63.54</v>
      </c>
      <c r="L17" s="41"/>
      <c r="M17" s="40"/>
      <c r="N17" s="41"/>
      <c r="O17" s="47"/>
      <c r="P17" s="42">
        <f t="shared" si="0"/>
        <v>-3.115</v>
      </c>
      <c r="Q17" s="43">
        <f t="shared" si="1"/>
        <v>0</v>
      </c>
    </row>
    <row r="18" spans="1:17" s="3" customFormat="1" ht="93.75" customHeight="1">
      <c r="A18" s="34">
        <v>7</v>
      </c>
      <c r="B18" s="32">
        <v>47</v>
      </c>
      <c r="C18" s="44" t="s">
        <v>266</v>
      </c>
      <c r="D18" s="34">
        <v>1980</v>
      </c>
      <c r="E18" s="34" t="s">
        <v>250</v>
      </c>
      <c r="F18" s="44" t="s">
        <v>351</v>
      </c>
      <c r="G18" s="134" t="s">
        <v>352</v>
      </c>
      <c r="H18" s="37" t="s">
        <v>269</v>
      </c>
      <c r="I18" s="37" t="s">
        <v>219</v>
      </c>
      <c r="J18" s="39">
        <v>0</v>
      </c>
      <c r="K18" s="40">
        <v>65.03</v>
      </c>
      <c r="L18" s="41"/>
      <c r="M18" s="40"/>
      <c r="N18" s="41"/>
      <c r="O18" s="47"/>
      <c r="P18" s="42">
        <f t="shared" si="0"/>
        <v>-2.7424999999999997</v>
      </c>
      <c r="Q18" s="43">
        <f t="shared" si="1"/>
        <v>0</v>
      </c>
    </row>
    <row r="19" spans="1:17" s="3" customFormat="1" ht="93.75" customHeight="1">
      <c r="A19" s="34">
        <v>8</v>
      </c>
      <c r="B19" s="32">
        <v>116</v>
      </c>
      <c r="C19" s="44" t="s">
        <v>834</v>
      </c>
      <c r="D19" s="34">
        <v>2003</v>
      </c>
      <c r="E19" s="34" t="s">
        <v>173</v>
      </c>
      <c r="F19" s="44" t="s">
        <v>582</v>
      </c>
      <c r="G19" s="134" t="s">
        <v>666</v>
      </c>
      <c r="H19" s="37" t="s">
        <v>195</v>
      </c>
      <c r="I19" s="37" t="s">
        <v>196</v>
      </c>
      <c r="J19" s="39">
        <v>0</v>
      </c>
      <c r="K19" s="40">
        <v>71.1</v>
      </c>
      <c r="L19" s="41"/>
      <c r="M19" s="40"/>
      <c r="N19" s="41"/>
      <c r="O19" s="47"/>
      <c r="P19" s="42">
        <f t="shared" si="0"/>
        <v>-1.2250000000000014</v>
      </c>
      <c r="Q19" s="43">
        <f t="shared" si="1"/>
        <v>0</v>
      </c>
    </row>
    <row r="20" spans="1:17" s="3" customFormat="1" ht="93.75" customHeight="1">
      <c r="A20" s="34">
        <v>9</v>
      </c>
      <c r="B20" s="32">
        <v>131</v>
      </c>
      <c r="C20" s="44" t="s">
        <v>770</v>
      </c>
      <c r="D20" s="34"/>
      <c r="E20" s="34" t="s">
        <v>211</v>
      </c>
      <c r="F20" s="44" t="s">
        <v>981</v>
      </c>
      <c r="G20" s="134" t="s">
        <v>982</v>
      </c>
      <c r="H20" s="37" t="s">
        <v>772</v>
      </c>
      <c r="I20" s="37" t="s">
        <v>773</v>
      </c>
      <c r="J20" s="39">
        <v>0</v>
      </c>
      <c r="K20" s="40">
        <v>72.42</v>
      </c>
      <c r="L20" s="41"/>
      <c r="M20" s="40"/>
      <c r="N20" s="41"/>
      <c r="O20" s="47"/>
      <c r="P20" s="42">
        <f t="shared" si="0"/>
        <v>-0.8949999999999996</v>
      </c>
      <c r="Q20" s="43">
        <f t="shared" si="1"/>
        <v>0</v>
      </c>
    </row>
    <row r="21" spans="1:17" s="3" customFormat="1" ht="93.75" customHeight="1">
      <c r="A21" s="34">
        <v>10</v>
      </c>
      <c r="B21" s="32">
        <v>79</v>
      </c>
      <c r="C21" s="44" t="s">
        <v>277</v>
      </c>
      <c r="D21" s="34">
        <v>2001</v>
      </c>
      <c r="E21" s="34" t="s">
        <v>181</v>
      </c>
      <c r="F21" s="44" t="s">
        <v>278</v>
      </c>
      <c r="G21" s="134" t="s">
        <v>279</v>
      </c>
      <c r="H21" s="37" t="s">
        <v>226</v>
      </c>
      <c r="I21" s="37" t="s">
        <v>227</v>
      </c>
      <c r="J21" s="39">
        <v>0</v>
      </c>
      <c r="K21" s="40">
        <v>75.81</v>
      </c>
      <c r="L21" s="41"/>
      <c r="M21" s="40"/>
      <c r="N21" s="41"/>
      <c r="O21" s="47"/>
      <c r="P21" s="42">
        <f t="shared" si="0"/>
        <v>-0.04749999999999943</v>
      </c>
      <c r="Q21" s="43">
        <f t="shared" si="1"/>
        <v>0</v>
      </c>
    </row>
    <row r="22" spans="1:17" s="3" customFormat="1" ht="93.75" customHeight="1">
      <c r="A22" s="34">
        <v>11</v>
      </c>
      <c r="B22" s="32">
        <v>53</v>
      </c>
      <c r="C22" s="44" t="s">
        <v>270</v>
      </c>
      <c r="D22" s="34">
        <v>1995</v>
      </c>
      <c r="E22" s="34" t="s">
        <v>181</v>
      </c>
      <c r="F22" s="44" t="s">
        <v>271</v>
      </c>
      <c r="G22" s="134" t="s">
        <v>272</v>
      </c>
      <c r="H22" s="232" t="s">
        <v>273</v>
      </c>
      <c r="I22" s="37" t="s">
        <v>274</v>
      </c>
      <c r="J22" s="39">
        <v>4</v>
      </c>
      <c r="K22" s="40">
        <v>60.4</v>
      </c>
      <c r="L22" s="41"/>
      <c r="M22" s="40"/>
      <c r="N22" s="41"/>
      <c r="O22" s="47"/>
      <c r="P22" s="42">
        <f t="shared" si="0"/>
        <v>-3.9000000000000004</v>
      </c>
      <c r="Q22" s="43">
        <f t="shared" si="1"/>
        <v>0</v>
      </c>
    </row>
    <row r="23" spans="1:17" s="3" customFormat="1" ht="93.75" customHeight="1">
      <c r="A23" s="34">
        <v>12</v>
      </c>
      <c r="B23" s="32">
        <v>99</v>
      </c>
      <c r="C23" s="44" t="s">
        <v>361</v>
      </c>
      <c r="D23" s="34">
        <v>1968</v>
      </c>
      <c r="E23" s="34" t="s">
        <v>362</v>
      </c>
      <c r="F23" s="44" t="s">
        <v>363</v>
      </c>
      <c r="G23" s="134"/>
      <c r="H23" s="37" t="s">
        <v>364</v>
      </c>
      <c r="I23" s="37" t="s">
        <v>365</v>
      </c>
      <c r="J23" s="39">
        <v>4</v>
      </c>
      <c r="K23" s="40">
        <v>67.72</v>
      </c>
      <c r="L23" s="41"/>
      <c r="M23" s="40"/>
      <c r="N23" s="41"/>
      <c r="O23" s="47"/>
      <c r="P23" s="42">
        <f t="shared" si="0"/>
        <v>-2.0700000000000003</v>
      </c>
      <c r="Q23" s="43">
        <f t="shared" si="1"/>
        <v>0</v>
      </c>
    </row>
    <row r="24" spans="1:12" s="54" customFormat="1" ht="48.75" customHeight="1">
      <c r="A24" s="50"/>
      <c r="B24" s="50"/>
      <c r="C24" s="51" t="s">
        <v>77</v>
      </c>
      <c r="D24" s="52"/>
      <c r="E24" s="52"/>
      <c r="F24" s="52"/>
      <c r="G24" s="52"/>
      <c r="H24" s="53"/>
      <c r="I24" s="52"/>
      <c r="J24" s="51" t="s">
        <v>78</v>
      </c>
      <c r="K24" s="50"/>
      <c r="L24" s="50"/>
    </row>
    <row r="25" spans="1:12" s="54" customFormat="1" ht="48.75" customHeight="1">
      <c r="A25" s="50"/>
      <c r="B25" s="50"/>
      <c r="C25" s="51" t="s">
        <v>79</v>
      </c>
      <c r="D25" s="52"/>
      <c r="E25" s="55"/>
      <c r="F25" s="52"/>
      <c r="G25" s="52"/>
      <c r="H25" s="53"/>
      <c r="I25" s="52"/>
      <c r="J25" s="51" t="s">
        <v>80</v>
      </c>
      <c r="K25" s="50"/>
      <c r="L25" s="50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</sheetData>
  <sheetProtection/>
  <mergeCells count="27">
    <mergeCell ref="G8:G10"/>
    <mergeCell ref="H8:H10"/>
    <mergeCell ref="I8:I10"/>
    <mergeCell ref="J8:M8"/>
    <mergeCell ref="N8:N10"/>
    <mergeCell ref="O8:O10"/>
    <mergeCell ref="J9:K9"/>
    <mergeCell ref="L9:M9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A1:O1"/>
    <mergeCell ref="A2:O2"/>
    <mergeCell ref="A3:O3"/>
    <mergeCell ref="A4:O4"/>
    <mergeCell ref="A5:O5"/>
    <mergeCell ref="A6:B6"/>
    <mergeCell ref="D6:F6"/>
    <mergeCell ref="G6:H6"/>
    <mergeCell ref="I6:O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Q23"/>
  <sheetViews>
    <sheetView view="pageBreakPreview" zoomScale="38" zoomScaleSheetLayoutView="38" zoomScalePageLayoutView="0" workbookViewId="0" topLeftCell="A15">
      <selection activeCell="G21" sqref="G21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6.851562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818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461" t="s">
        <v>161</v>
      </c>
      <c r="B7" s="461"/>
      <c r="C7" s="244" t="s">
        <v>58</v>
      </c>
      <c r="D7" s="462" t="s">
        <v>88</v>
      </c>
      <c r="E7" s="462"/>
      <c r="F7" s="462"/>
      <c r="G7" s="463" t="s">
        <v>162</v>
      </c>
      <c r="H7" s="464"/>
      <c r="I7" s="465" t="s">
        <v>84</v>
      </c>
      <c r="J7" s="465"/>
      <c r="K7" s="465"/>
      <c r="L7" s="465"/>
      <c r="M7" s="465"/>
      <c r="N7" s="465"/>
      <c r="O7" s="46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317"/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/>
      <c r="M10" s="80"/>
      <c r="N10" s="324"/>
      <c r="O10" s="324"/>
      <c r="P10" s="30">
        <v>72</v>
      </c>
      <c r="Q10" s="30"/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43.5" customHeight="1">
      <c r="A12" s="459" t="s">
        <v>566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2"/>
      <c r="P12" s="42"/>
      <c r="Q12" s="43"/>
    </row>
    <row r="13" spans="1:17" s="3" customFormat="1" ht="123" customHeight="1">
      <c r="A13" s="34">
        <v>1</v>
      </c>
      <c r="B13" s="32">
        <v>66</v>
      </c>
      <c r="C13" s="33" t="s">
        <v>846</v>
      </c>
      <c r="D13" s="34">
        <v>2004</v>
      </c>
      <c r="E13" s="34" t="s">
        <v>173</v>
      </c>
      <c r="F13" s="33" t="s">
        <v>954</v>
      </c>
      <c r="G13" s="134" t="s">
        <v>775</v>
      </c>
      <c r="H13" s="37" t="s">
        <v>342</v>
      </c>
      <c r="I13" s="37" t="s">
        <v>399</v>
      </c>
      <c r="J13" s="39">
        <v>0</v>
      </c>
      <c r="K13" s="40">
        <v>52.17</v>
      </c>
      <c r="L13" s="41"/>
      <c r="M13" s="40"/>
      <c r="N13" s="41"/>
      <c r="O13" s="47"/>
      <c r="P13" s="42">
        <f aca="true" t="shared" si="0" ref="P13:P19">(K13-$P$10)/4</f>
        <v>-4.9575</v>
      </c>
      <c r="Q13" s="43">
        <f aca="true" t="shared" si="1" ref="Q13:Q19">(M13-$Q$10)/4</f>
        <v>0</v>
      </c>
    </row>
    <row r="14" spans="1:17" s="3" customFormat="1" ht="123" customHeight="1">
      <c r="A14" s="34">
        <v>2</v>
      </c>
      <c r="B14" s="32">
        <v>67</v>
      </c>
      <c r="C14" s="33" t="s">
        <v>849</v>
      </c>
      <c r="D14" s="34">
        <v>2003</v>
      </c>
      <c r="E14" s="34" t="s">
        <v>181</v>
      </c>
      <c r="F14" s="33" t="s">
        <v>716</v>
      </c>
      <c r="G14" s="134" t="s">
        <v>665</v>
      </c>
      <c r="H14" s="37" t="s">
        <v>342</v>
      </c>
      <c r="I14" s="37" t="s">
        <v>343</v>
      </c>
      <c r="J14" s="39">
        <v>0</v>
      </c>
      <c r="K14" s="40">
        <v>57.33</v>
      </c>
      <c r="L14" s="41"/>
      <c r="M14" s="40"/>
      <c r="N14" s="41"/>
      <c r="O14" s="47"/>
      <c r="P14" s="42">
        <f t="shared" si="0"/>
        <v>-3.6675000000000004</v>
      </c>
      <c r="Q14" s="43">
        <f t="shared" si="1"/>
        <v>0</v>
      </c>
    </row>
    <row r="15" spans="1:17" s="3" customFormat="1" ht="123" customHeight="1">
      <c r="A15" s="34">
        <v>3</v>
      </c>
      <c r="B15" s="32">
        <v>33</v>
      </c>
      <c r="C15" s="33" t="s">
        <v>847</v>
      </c>
      <c r="D15" s="34">
        <v>2006</v>
      </c>
      <c r="E15" s="34" t="s">
        <v>177</v>
      </c>
      <c r="F15" s="33" t="s">
        <v>728</v>
      </c>
      <c r="G15" s="134" t="s">
        <v>178</v>
      </c>
      <c r="H15" s="37" t="s">
        <v>777</v>
      </c>
      <c r="I15" s="37" t="s">
        <v>180</v>
      </c>
      <c r="J15" s="39">
        <v>0</v>
      </c>
      <c r="K15" s="40">
        <v>60.81</v>
      </c>
      <c r="L15" s="41"/>
      <c r="M15" s="40"/>
      <c r="N15" s="41"/>
      <c r="O15" s="47"/>
      <c r="P15" s="42">
        <f t="shared" si="0"/>
        <v>-2.7974999999999994</v>
      </c>
      <c r="Q15" s="43">
        <f t="shared" si="1"/>
        <v>0</v>
      </c>
    </row>
    <row r="16" spans="1:17" s="3" customFormat="1" ht="123" customHeight="1">
      <c r="A16" s="34">
        <v>4</v>
      </c>
      <c r="B16" s="32">
        <v>85</v>
      </c>
      <c r="C16" s="33" t="s">
        <v>848</v>
      </c>
      <c r="D16" s="34">
        <v>2004</v>
      </c>
      <c r="E16" s="34" t="s">
        <v>177</v>
      </c>
      <c r="F16" s="33" t="s">
        <v>344</v>
      </c>
      <c r="G16" s="134" t="s">
        <v>345</v>
      </c>
      <c r="H16" s="37" t="s">
        <v>190</v>
      </c>
      <c r="I16" s="37" t="s">
        <v>191</v>
      </c>
      <c r="J16" s="39">
        <v>4</v>
      </c>
      <c r="K16" s="40">
        <v>60.43</v>
      </c>
      <c r="L16" s="41"/>
      <c r="M16" s="40"/>
      <c r="N16" s="41"/>
      <c r="O16" s="47"/>
      <c r="P16" s="42">
        <f t="shared" si="0"/>
        <v>-2.8925</v>
      </c>
      <c r="Q16" s="43">
        <f t="shared" si="1"/>
        <v>0</v>
      </c>
    </row>
    <row r="17" spans="1:17" s="3" customFormat="1" ht="123" customHeight="1">
      <c r="A17" s="34">
        <v>5</v>
      </c>
      <c r="B17" s="32">
        <v>68</v>
      </c>
      <c r="C17" s="33" t="s">
        <v>585</v>
      </c>
      <c r="D17" s="34">
        <v>2004</v>
      </c>
      <c r="E17" s="34" t="s">
        <v>173</v>
      </c>
      <c r="F17" s="33" t="s">
        <v>980</v>
      </c>
      <c r="G17" s="134" t="s">
        <v>664</v>
      </c>
      <c r="H17" s="37" t="s">
        <v>342</v>
      </c>
      <c r="I17" s="37" t="s">
        <v>343</v>
      </c>
      <c r="J17" s="39">
        <v>4</v>
      </c>
      <c r="K17" s="40">
        <v>68.29</v>
      </c>
      <c r="L17" s="41"/>
      <c r="M17" s="40"/>
      <c r="N17" s="41"/>
      <c r="O17" s="47"/>
      <c r="P17" s="42">
        <f t="shared" si="0"/>
        <v>-0.9274999999999984</v>
      </c>
      <c r="Q17" s="43">
        <f t="shared" si="1"/>
        <v>0</v>
      </c>
    </row>
    <row r="18" spans="1:17" s="3" customFormat="1" ht="123" customHeight="1">
      <c r="A18" s="34">
        <v>6</v>
      </c>
      <c r="B18" s="32">
        <v>114</v>
      </c>
      <c r="C18" s="33" t="s">
        <v>430</v>
      </c>
      <c r="D18" s="34">
        <v>2004</v>
      </c>
      <c r="E18" s="34" t="s">
        <v>173</v>
      </c>
      <c r="F18" s="33" t="s">
        <v>346</v>
      </c>
      <c r="G18" s="134" t="s">
        <v>347</v>
      </c>
      <c r="H18" s="37" t="s">
        <v>195</v>
      </c>
      <c r="I18" s="37" t="s">
        <v>196</v>
      </c>
      <c r="J18" s="39">
        <v>5</v>
      </c>
      <c r="K18" s="40">
        <v>75.38</v>
      </c>
      <c r="L18" s="41"/>
      <c r="M18" s="40"/>
      <c r="N18" s="41"/>
      <c r="O18" s="47"/>
      <c r="P18" s="42">
        <f t="shared" si="0"/>
        <v>0.8449999999999989</v>
      </c>
      <c r="Q18" s="43">
        <f t="shared" si="1"/>
        <v>0</v>
      </c>
    </row>
    <row r="19" spans="1:17" s="3" customFormat="1" ht="123" customHeight="1">
      <c r="A19" s="34"/>
      <c r="B19" s="32">
        <v>5</v>
      </c>
      <c r="C19" s="33" t="s">
        <v>850</v>
      </c>
      <c r="D19" s="34">
        <v>2004</v>
      </c>
      <c r="E19" s="34" t="s">
        <v>173</v>
      </c>
      <c r="F19" s="33" t="s">
        <v>338</v>
      </c>
      <c r="G19" s="134" t="s">
        <v>339</v>
      </c>
      <c r="H19" s="37" t="s">
        <v>175</v>
      </c>
      <c r="I19" s="37" t="s">
        <v>176</v>
      </c>
      <c r="J19" s="293" t="s">
        <v>567</v>
      </c>
      <c r="K19" s="294"/>
      <c r="L19" s="294"/>
      <c r="M19" s="294"/>
      <c r="N19" s="294"/>
      <c r="O19" s="295"/>
      <c r="P19" s="42">
        <f t="shared" si="0"/>
        <v>-18</v>
      </c>
      <c r="Q19" s="43">
        <f t="shared" si="1"/>
        <v>0</v>
      </c>
    </row>
    <row r="20" spans="1:17" s="3" customFormat="1" ht="43.5" customHeight="1">
      <c r="A20" s="459" t="s">
        <v>565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2"/>
      <c r="P20" s="42"/>
      <c r="Q20" s="43"/>
    </row>
    <row r="21" spans="1:17" s="3" customFormat="1" ht="109.5" customHeight="1">
      <c r="A21" s="34">
        <v>1</v>
      </c>
      <c r="B21" s="32">
        <v>97</v>
      </c>
      <c r="C21" s="33" t="s">
        <v>851</v>
      </c>
      <c r="D21" s="34">
        <v>1973</v>
      </c>
      <c r="E21" s="34" t="s">
        <v>181</v>
      </c>
      <c r="F21" s="44" t="s">
        <v>285</v>
      </c>
      <c r="G21" s="134"/>
      <c r="H21" s="37" t="s">
        <v>179</v>
      </c>
      <c r="I21" s="37" t="s">
        <v>223</v>
      </c>
      <c r="J21" s="39">
        <v>0</v>
      </c>
      <c r="K21" s="40">
        <v>61.49</v>
      </c>
      <c r="L21" s="41"/>
      <c r="M21" s="40"/>
      <c r="N21" s="41"/>
      <c r="O21" s="47"/>
      <c r="P21" s="42">
        <f>(K21-$P$10)/4</f>
        <v>-2.6274999999999995</v>
      </c>
      <c r="Q21" s="43">
        <f>(M21-$Q$10)/4</f>
        <v>0</v>
      </c>
    </row>
    <row r="22" spans="1:12" s="54" customFormat="1" ht="48.75" customHeight="1">
      <c r="A22" s="50"/>
      <c r="B22" s="50"/>
      <c r="C22" s="51" t="s">
        <v>77</v>
      </c>
      <c r="D22" s="52"/>
      <c r="E22" s="52"/>
      <c r="F22" s="52"/>
      <c r="G22" s="52"/>
      <c r="H22" s="53"/>
      <c r="I22" s="52"/>
      <c r="J22" s="51" t="s">
        <v>78</v>
      </c>
      <c r="K22" s="50"/>
      <c r="L22" s="50"/>
    </row>
    <row r="23" spans="1:12" s="54" customFormat="1" ht="48.75" customHeight="1">
      <c r="A23" s="50"/>
      <c r="B23" s="50"/>
      <c r="C23" s="51" t="s">
        <v>79</v>
      </c>
      <c r="D23" s="52"/>
      <c r="E23" s="55"/>
      <c r="F23" s="52"/>
      <c r="G23" s="52"/>
      <c r="H23" s="53"/>
      <c r="I23" s="52"/>
      <c r="J23" s="51" t="s">
        <v>80</v>
      </c>
      <c r="K23" s="50"/>
      <c r="L23" s="50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</sheetData>
  <sheetProtection/>
  <mergeCells count="30">
    <mergeCell ref="A12:O12"/>
    <mergeCell ref="A20:O20"/>
    <mergeCell ref="J19:O19"/>
    <mergeCell ref="G8:G10"/>
    <mergeCell ref="H8:H10"/>
    <mergeCell ref="I8:I10"/>
    <mergeCell ref="J8:M8"/>
    <mergeCell ref="N8:N10"/>
    <mergeCell ref="O8:O10"/>
    <mergeCell ref="J9:K9"/>
    <mergeCell ref="L9:M9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A1:O1"/>
    <mergeCell ref="A2:O2"/>
    <mergeCell ref="A3:O3"/>
    <mergeCell ref="A4:O4"/>
    <mergeCell ref="A5:O5"/>
    <mergeCell ref="A6:B6"/>
    <mergeCell ref="D6:F6"/>
    <mergeCell ref="G6:H6"/>
    <mergeCell ref="I6:O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Q26"/>
  <sheetViews>
    <sheetView view="pageBreakPreview" zoomScale="38" zoomScaleSheetLayoutView="38" zoomScalePageLayoutView="0" workbookViewId="0" topLeftCell="A7">
      <selection activeCell="H23" sqref="H23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6.851562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818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163</v>
      </c>
      <c r="B7" s="304"/>
      <c r="C7" s="58" t="s">
        <v>58</v>
      </c>
      <c r="D7" s="332" t="s">
        <v>88</v>
      </c>
      <c r="E7" s="332"/>
      <c r="F7" s="332"/>
      <c r="G7" s="318"/>
      <c r="H7" s="318"/>
      <c r="I7" s="305" t="s">
        <v>733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317"/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/>
      <c r="M10" s="80"/>
      <c r="N10" s="324"/>
      <c r="O10" s="324"/>
      <c r="P10" s="30">
        <v>72</v>
      </c>
      <c r="Q10" s="30"/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90" customHeight="1">
      <c r="A12" s="34">
        <v>1</v>
      </c>
      <c r="B12" s="32">
        <v>124</v>
      </c>
      <c r="C12" s="44" t="s">
        <v>366</v>
      </c>
      <c r="D12" s="34">
        <v>1988</v>
      </c>
      <c r="E12" s="34" t="s">
        <v>237</v>
      </c>
      <c r="F12" s="44" t="s">
        <v>367</v>
      </c>
      <c r="G12" s="134" t="s">
        <v>368</v>
      </c>
      <c r="H12" s="37" t="s">
        <v>369</v>
      </c>
      <c r="I12" s="37" t="s">
        <v>6</v>
      </c>
      <c r="J12" s="39">
        <v>0</v>
      </c>
      <c r="K12" s="40">
        <v>48.85</v>
      </c>
      <c r="L12" s="41"/>
      <c r="M12" s="40"/>
      <c r="N12" s="41"/>
      <c r="O12" s="47"/>
      <c r="P12" s="42">
        <f aca="true" t="shared" si="0" ref="P12:P24">(K12-$P$10)/4</f>
        <v>-5.7875</v>
      </c>
      <c r="Q12" s="43">
        <f aca="true" t="shared" si="1" ref="Q12:Q24">(M12-$Q$10)/4</f>
        <v>0</v>
      </c>
    </row>
    <row r="13" spans="1:17" s="3" customFormat="1" ht="90" customHeight="1">
      <c r="A13" s="34">
        <v>2</v>
      </c>
      <c r="B13" s="32">
        <v>106</v>
      </c>
      <c r="C13" s="44" t="s">
        <v>680</v>
      </c>
      <c r="D13" s="34">
        <v>1971</v>
      </c>
      <c r="E13" s="34" t="s">
        <v>250</v>
      </c>
      <c r="F13" s="44" t="s">
        <v>853</v>
      </c>
      <c r="G13" s="134"/>
      <c r="H13" s="37" t="s">
        <v>852</v>
      </c>
      <c r="I13" s="37" t="s">
        <v>6</v>
      </c>
      <c r="J13" s="39">
        <v>0</v>
      </c>
      <c r="K13" s="40">
        <v>50.47</v>
      </c>
      <c r="L13" s="41"/>
      <c r="M13" s="40"/>
      <c r="N13" s="41"/>
      <c r="O13" s="47"/>
      <c r="P13" s="42">
        <f t="shared" si="0"/>
        <v>-5.3825</v>
      </c>
      <c r="Q13" s="43">
        <f t="shared" si="1"/>
        <v>0</v>
      </c>
    </row>
    <row r="14" spans="1:17" s="3" customFormat="1" ht="90" customHeight="1">
      <c r="A14" s="34">
        <v>3</v>
      </c>
      <c r="B14" s="32">
        <v>42</v>
      </c>
      <c r="C14" s="44" t="s">
        <v>386</v>
      </c>
      <c r="D14" s="34">
        <v>1974</v>
      </c>
      <c r="E14" s="34" t="s">
        <v>228</v>
      </c>
      <c r="F14" s="44" t="s">
        <v>387</v>
      </c>
      <c r="G14" s="134" t="s">
        <v>388</v>
      </c>
      <c r="H14" s="37" t="s">
        <v>389</v>
      </c>
      <c r="I14" s="37" t="s">
        <v>390</v>
      </c>
      <c r="J14" s="39">
        <v>0</v>
      </c>
      <c r="K14" s="40">
        <v>53.71</v>
      </c>
      <c r="L14" s="41"/>
      <c r="M14" s="40"/>
      <c r="N14" s="41"/>
      <c r="O14" s="47"/>
      <c r="P14" s="42">
        <f t="shared" si="0"/>
        <v>-4.5725</v>
      </c>
      <c r="Q14" s="43">
        <f t="shared" si="1"/>
        <v>0</v>
      </c>
    </row>
    <row r="15" spans="1:17" s="3" customFormat="1" ht="90" customHeight="1">
      <c r="A15" s="34">
        <v>4</v>
      </c>
      <c r="B15" s="32">
        <v>8</v>
      </c>
      <c r="C15" s="44" t="s">
        <v>176</v>
      </c>
      <c r="D15" s="34">
        <v>1982</v>
      </c>
      <c r="E15" s="34"/>
      <c r="F15" s="44" t="s">
        <v>379</v>
      </c>
      <c r="G15" s="134" t="s">
        <v>380</v>
      </c>
      <c r="H15" s="37" t="s">
        <v>175</v>
      </c>
      <c r="I15" s="37" t="s">
        <v>245</v>
      </c>
      <c r="J15" s="39">
        <v>0</v>
      </c>
      <c r="K15" s="40">
        <v>59.28</v>
      </c>
      <c r="L15" s="41"/>
      <c r="M15" s="40"/>
      <c r="N15" s="41"/>
      <c r="O15" s="47"/>
      <c r="P15" s="42">
        <f t="shared" si="0"/>
        <v>-3.1799999999999997</v>
      </c>
      <c r="Q15" s="43">
        <f t="shared" si="1"/>
        <v>0</v>
      </c>
    </row>
    <row r="16" spans="1:17" s="3" customFormat="1" ht="90" customHeight="1">
      <c r="A16" s="34">
        <v>5</v>
      </c>
      <c r="B16" s="32">
        <v>7</v>
      </c>
      <c r="C16" s="44" t="s">
        <v>176</v>
      </c>
      <c r="D16" s="34">
        <v>1982</v>
      </c>
      <c r="E16" s="34"/>
      <c r="F16" s="44" t="s">
        <v>377</v>
      </c>
      <c r="G16" s="134" t="s">
        <v>378</v>
      </c>
      <c r="H16" s="37" t="s">
        <v>175</v>
      </c>
      <c r="I16" s="37" t="s">
        <v>245</v>
      </c>
      <c r="J16" s="39">
        <v>0</v>
      </c>
      <c r="K16" s="40">
        <v>64.37</v>
      </c>
      <c r="L16" s="41"/>
      <c r="M16" s="40"/>
      <c r="N16" s="41"/>
      <c r="O16" s="47"/>
      <c r="P16" s="42">
        <f t="shared" si="0"/>
        <v>-1.9074999999999989</v>
      </c>
      <c r="Q16" s="43">
        <f t="shared" si="1"/>
        <v>0</v>
      </c>
    </row>
    <row r="17" spans="1:17" s="3" customFormat="1" ht="90" customHeight="1">
      <c r="A17" s="34">
        <v>6</v>
      </c>
      <c r="B17" s="32">
        <v>82</v>
      </c>
      <c r="C17" s="44" t="s">
        <v>359</v>
      </c>
      <c r="D17" s="34">
        <v>1968</v>
      </c>
      <c r="E17" s="34" t="s">
        <v>250</v>
      </c>
      <c r="F17" s="44" t="s">
        <v>360</v>
      </c>
      <c r="G17" s="134" t="s">
        <v>677</v>
      </c>
      <c r="H17" s="37" t="s">
        <v>187</v>
      </c>
      <c r="I17" s="37" t="s">
        <v>188</v>
      </c>
      <c r="J17" s="39">
        <v>0</v>
      </c>
      <c r="K17" s="40">
        <v>66.54</v>
      </c>
      <c r="L17" s="41"/>
      <c r="M17" s="40"/>
      <c r="N17" s="41"/>
      <c r="O17" s="47"/>
      <c r="P17" s="42">
        <f t="shared" si="0"/>
        <v>-1.3649999999999984</v>
      </c>
      <c r="Q17" s="43">
        <f t="shared" si="1"/>
        <v>0</v>
      </c>
    </row>
    <row r="18" spans="1:17" s="3" customFormat="1" ht="90" customHeight="1">
      <c r="A18" s="34">
        <v>7</v>
      </c>
      <c r="B18" s="32">
        <v>117</v>
      </c>
      <c r="C18" s="44" t="s">
        <v>407</v>
      </c>
      <c r="D18" s="34">
        <v>2002</v>
      </c>
      <c r="E18" s="34" t="s">
        <v>177</v>
      </c>
      <c r="F18" s="44" t="s">
        <v>408</v>
      </c>
      <c r="G18" s="134"/>
      <c r="H18" s="232" t="s">
        <v>179</v>
      </c>
      <c r="I18" s="37" t="s">
        <v>409</v>
      </c>
      <c r="J18" s="39">
        <v>0</v>
      </c>
      <c r="K18" s="40">
        <v>67.24</v>
      </c>
      <c r="L18" s="41"/>
      <c r="M18" s="40"/>
      <c r="N18" s="41"/>
      <c r="O18" s="47"/>
      <c r="P18" s="42">
        <f t="shared" si="0"/>
        <v>-1.1900000000000013</v>
      </c>
      <c r="Q18" s="43">
        <f t="shared" si="1"/>
        <v>0</v>
      </c>
    </row>
    <row r="19" spans="1:17" s="3" customFormat="1" ht="90" customHeight="1">
      <c r="A19" s="34">
        <v>8</v>
      </c>
      <c r="B19" s="32">
        <v>73</v>
      </c>
      <c r="C19" s="44" t="s">
        <v>678</v>
      </c>
      <c r="D19" s="34"/>
      <c r="E19" s="34"/>
      <c r="F19" s="44" t="s">
        <v>419</v>
      </c>
      <c r="G19" s="134"/>
      <c r="H19" s="37" t="s">
        <v>226</v>
      </c>
      <c r="I19" s="37" t="s">
        <v>227</v>
      </c>
      <c r="J19" s="39">
        <v>4</v>
      </c>
      <c r="K19" s="40">
        <v>49.84</v>
      </c>
      <c r="L19" s="41"/>
      <c r="M19" s="40"/>
      <c r="N19" s="41"/>
      <c r="O19" s="47"/>
      <c r="P19" s="42">
        <f t="shared" si="0"/>
        <v>-5.539999999999999</v>
      </c>
      <c r="Q19" s="43">
        <f t="shared" si="1"/>
        <v>0</v>
      </c>
    </row>
    <row r="20" spans="1:17" s="3" customFormat="1" ht="90" customHeight="1">
      <c r="A20" s="34">
        <v>9</v>
      </c>
      <c r="B20" s="32">
        <v>30</v>
      </c>
      <c r="C20" s="44" t="s">
        <v>349</v>
      </c>
      <c r="D20" s="34">
        <v>1970</v>
      </c>
      <c r="E20" s="34" t="s">
        <v>237</v>
      </c>
      <c r="F20" s="44" t="s">
        <v>350</v>
      </c>
      <c r="G20" s="134"/>
      <c r="H20" s="37" t="s">
        <v>201</v>
      </c>
      <c r="I20" s="37" t="s">
        <v>6</v>
      </c>
      <c r="J20" s="39">
        <v>4</v>
      </c>
      <c r="K20" s="40">
        <v>53.97</v>
      </c>
      <c r="L20" s="41"/>
      <c r="M20" s="40"/>
      <c r="N20" s="41"/>
      <c r="O20" s="47"/>
      <c r="P20" s="42">
        <f t="shared" si="0"/>
        <v>-4.5075</v>
      </c>
      <c r="Q20" s="43">
        <f t="shared" si="1"/>
        <v>0</v>
      </c>
    </row>
    <row r="21" spans="1:17" s="3" customFormat="1" ht="90" customHeight="1">
      <c r="A21" s="34">
        <v>10</v>
      </c>
      <c r="B21" s="32">
        <v>64</v>
      </c>
      <c r="C21" s="44" t="s">
        <v>398</v>
      </c>
      <c r="D21" s="34"/>
      <c r="E21" s="34"/>
      <c r="F21" s="44" t="s">
        <v>429</v>
      </c>
      <c r="G21" s="134" t="s">
        <v>787</v>
      </c>
      <c r="H21" s="37" t="s">
        <v>342</v>
      </c>
      <c r="I21" s="37" t="s">
        <v>399</v>
      </c>
      <c r="J21" s="39">
        <v>4</v>
      </c>
      <c r="K21" s="40">
        <v>65.37</v>
      </c>
      <c r="L21" s="41"/>
      <c r="M21" s="40"/>
      <c r="N21" s="41"/>
      <c r="O21" s="47"/>
      <c r="P21" s="42">
        <f t="shared" si="0"/>
        <v>-1.6574999999999989</v>
      </c>
      <c r="Q21" s="43">
        <f t="shared" si="1"/>
        <v>0</v>
      </c>
    </row>
    <row r="22" spans="1:17" s="3" customFormat="1" ht="90" customHeight="1">
      <c r="A22" s="34">
        <v>11</v>
      </c>
      <c r="B22" s="32">
        <v>163</v>
      </c>
      <c r="C22" s="44" t="s">
        <v>675</v>
      </c>
      <c r="D22" s="34">
        <v>2001</v>
      </c>
      <c r="E22" s="34" t="s">
        <v>177</v>
      </c>
      <c r="F22" s="44" t="s">
        <v>784</v>
      </c>
      <c r="G22" s="134"/>
      <c r="H22" s="37" t="s">
        <v>629</v>
      </c>
      <c r="I22" s="37" t="s">
        <v>630</v>
      </c>
      <c r="J22" s="39">
        <v>8</v>
      </c>
      <c r="K22" s="40">
        <v>60.97</v>
      </c>
      <c r="L22" s="41"/>
      <c r="M22" s="40"/>
      <c r="N22" s="41"/>
      <c r="O22" s="47"/>
      <c r="P22" s="42">
        <f t="shared" si="0"/>
        <v>-2.7575000000000003</v>
      </c>
      <c r="Q22" s="43">
        <f t="shared" si="1"/>
        <v>0</v>
      </c>
    </row>
    <row r="23" spans="1:17" s="3" customFormat="1" ht="90" customHeight="1">
      <c r="A23" s="34">
        <v>12</v>
      </c>
      <c r="B23" s="32">
        <v>46</v>
      </c>
      <c r="C23" s="44" t="s">
        <v>266</v>
      </c>
      <c r="D23" s="34">
        <v>1980</v>
      </c>
      <c r="E23" s="34" t="s">
        <v>250</v>
      </c>
      <c r="F23" s="44" t="s">
        <v>267</v>
      </c>
      <c r="G23" s="134" t="s">
        <v>268</v>
      </c>
      <c r="H23" s="37" t="s">
        <v>269</v>
      </c>
      <c r="I23" s="37" t="s">
        <v>219</v>
      </c>
      <c r="J23" s="39">
        <v>8</v>
      </c>
      <c r="K23" s="40">
        <v>61.03</v>
      </c>
      <c r="L23" s="41"/>
      <c r="M23" s="40"/>
      <c r="N23" s="41"/>
      <c r="O23" s="47"/>
      <c r="P23" s="42">
        <f t="shared" si="0"/>
        <v>-2.7424999999999997</v>
      </c>
      <c r="Q23" s="43">
        <f t="shared" si="1"/>
        <v>0</v>
      </c>
    </row>
    <row r="24" spans="1:17" s="3" customFormat="1" ht="90" customHeight="1">
      <c r="A24" s="34"/>
      <c r="B24" s="32">
        <v>41</v>
      </c>
      <c r="C24" s="44" t="s">
        <v>74</v>
      </c>
      <c r="D24" s="34">
        <v>1981</v>
      </c>
      <c r="E24" s="34" t="s">
        <v>237</v>
      </c>
      <c r="F24" s="44" t="s">
        <v>785</v>
      </c>
      <c r="G24" s="134" t="s">
        <v>786</v>
      </c>
      <c r="H24" s="37" t="s">
        <v>261</v>
      </c>
      <c r="I24" s="37" t="s">
        <v>6</v>
      </c>
      <c r="J24" s="293" t="s">
        <v>567</v>
      </c>
      <c r="K24" s="294"/>
      <c r="L24" s="294"/>
      <c r="M24" s="294"/>
      <c r="N24" s="294"/>
      <c r="O24" s="295"/>
      <c r="P24" s="42">
        <f t="shared" si="0"/>
        <v>-18</v>
      </c>
      <c r="Q24" s="43">
        <f t="shared" si="1"/>
        <v>0</v>
      </c>
    </row>
    <row r="25" spans="1:12" s="54" customFormat="1" ht="48.75" customHeight="1">
      <c r="A25" s="50"/>
      <c r="B25" s="50"/>
      <c r="C25" s="51" t="s">
        <v>77</v>
      </c>
      <c r="D25" s="52"/>
      <c r="E25" s="52"/>
      <c r="F25" s="52"/>
      <c r="G25" s="52"/>
      <c r="H25" s="53"/>
      <c r="I25" s="52"/>
      <c r="J25" s="51" t="s">
        <v>78</v>
      </c>
      <c r="K25" s="50"/>
      <c r="L25" s="50"/>
    </row>
    <row r="26" spans="1:12" s="54" customFormat="1" ht="48.75" customHeight="1">
      <c r="A26" s="50"/>
      <c r="B26" s="50"/>
      <c r="C26" s="51" t="s">
        <v>79</v>
      </c>
      <c r="D26" s="52"/>
      <c r="E26" s="55"/>
      <c r="F26" s="52"/>
      <c r="G26" s="52"/>
      <c r="H26" s="53"/>
      <c r="I26" s="52"/>
      <c r="J26" s="51" t="s">
        <v>80</v>
      </c>
      <c r="K26" s="50"/>
      <c r="L26" s="50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28">
    <mergeCell ref="J24:O24"/>
    <mergeCell ref="G8:G10"/>
    <mergeCell ref="H8:H10"/>
    <mergeCell ref="I8:I10"/>
    <mergeCell ref="J8:M8"/>
    <mergeCell ref="N8:N10"/>
    <mergeCell ref="O8:O10"/>
    <mergeCell ref="J9:K9"/>
    <mergeCell ref="L9:M9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A1:O1"/>
    <mergeCell ref="A2:O2"/>
    <mergeCell ref="A3:O3"/>
    <mergeCell ref="A4:O4"/>
    <mergeCell ref="A5:O5"/>
    <mergeCell ref="A6:B6"/>
    <mergeCell ref="D6:F6"/>
    <mergeCell ref="G6:H6"/>
    <mergeCell ref="I6:O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Q34"/>
  <sheetViews>
    <sheetView view="pageBreakPreview" zoomScale="38" zoomScaleSheetLayoutView="38" zoomScalePageLayoutView="0" workbookViewId="0" topLeftCell="A8">
      <selection activeCell="F31" sqref="F31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6.421875" style="48" customWidth="1"/>
    <col min="7" max="7" width="48.7109375" style="48" customWidth="1"/>
    <col min="8" max="8" width="46.00390625" style="48" customWidth="1"/>
    <col min="9" max="9" width="51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1.0039062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818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789</v>
      </c>
      <c r="B7" s="304"/>
      <c r="C7" s="58" t="s">
        <v>60</v>
      </c>
      <c r="D7" s="332" t="s">
        <v>88</v>
      </c>
      <c r="E7" s="332"/>
      <c r="F7" s="332"/>
      <c r="G7" s="318"/>
      <c r="H7" s="318"/>
      <c r="I7" s="305" t="s">
        <v>39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317"/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/>
      <c r="M10" s="80"/>
      <c r="N10" s="324"/>
      <c r="O10" s="324"/>
      <c r="P10" s="30">
        <v>72</v>
      </c>
      <c r="Q10" s="30"/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136.5" customHeight="1">
      <c r="A12" s="34">
        <v>1</v>
      </c>
      <c r="B12" s="32">
        <v>156</v>
      </c>
      <c r="C12" s="68" t="s">
        <v>307</v>
      </c>
      <c r="D12" s="34">
        <v>1995</v>
      </c>
      <c r="E12" s="34" t="s">
        <v>237</v>
      </c>
      <c r="F12" s="68" t="s">
        <v>513</v>
      </c>
      <c r="G12" s="75" t="s">
        <v>872</v>
      </c>
      <c r="H12" s="136" t="s">
        <v>309</v>
      </c>
      <c r="I12" s="136" t="s">
        <v>6</v>
      </c>
      <c r="J12" s="39">
        <v>0</v>
      </c>
      <c r="K12" s="40">
        <v>45.71</v>
      </c>
      <c r="L12" s="41"/>
      <c r="M12" s="40"/>
      <c r="N12" s="41"/>
      <c r="O12" s="47"/>
      <c r="P12" s="42">
        <f aca="true" t="shared" si="0" ref="P12:P32">(K12-$P$10)/4</f>
        <v>-6.5725</v>
      </c>
      <c r="Q12" s="43">
        <f aca="true" t="shared" si="1" ref="Q12:Q32">(M12-$Q$10)/4</f>
        <v>0</v>
      </c>
    </row>
    <row r="13" spans="1:17" s="3" customFormat="1" ht="136.5" customHeight="1">
      <c r="A13" s="34">
        <v>2</v>
      </c>
      <c r="B13" s="32">
        <v>65</v>
      </c>
      <c r="C13" s="68" t="s">
        <v>400</v>
      </c>
      <c r="D13" s="34">
        <v>2001</v>
      </c>
      <c r="E13" s="34" t="s">
        <v>181</v>
      </c>
      <c r="F13" s="68" t="s">
        <v>855</v>
      </c>
      <c r="G13" s="75" t="s">
        <v>792</v>
      </c>
      <c r="H13" s="136" t="s">
        <v>342</v>
      </c>
      <c r="I13" s="136" t="s">
        <v>399</v>
      </c>
      <c r="J13" s="39">
        <v>0</v>
      </c>
      <c r="K13" s="40">
        <v>48.18</v>
      </c>
      <c r="L13" s="41"/>
      <c r="M13" s="40"/>
      <c r="N13" s="41"/>
      <c r="O13" s="47"/>
      <c r="P13" s="42">
        <f t="shared" si="0"/>
        <v>-5.955</v>
      </c>
      <c r="Q13" s="43">
        <f t="shared" si="1"/>
        <v>0</v>
      </c>
    </row>
    <row r="14" spans="1:17" s="3" customFormat="1" ht="136.5" customHeight="1">
      <c r="A14" s="34">
        <v>3</v>
      </c>
      <c r="B14" s="32">
        <v>114</v>
      </c>
      <c r="C14" s="68" t="s">
        <v>776</v>
      </c>
      <c r="D14" s="34">
        <v>2004</v>
      </c>
      <c r="E14" s="34" t="s">
        <v>173</v>
      </c>
      <c r="F14" s="68" t="s">
        <v>346</v>
      </c>
      <c r="G14" s="75" t="s">
        <v>347</v>
      </c>
      <c r="H14" s="136" t="s">
        <v>195</v>
      </c>
      <c r="I14" s="136" t="s">
        <v>196</v>
      </c>
      <c r="J14" s="39">
        <v>0</v>
      </c>
      <c r="K14" s="40">
        <v>52.29</v>
      </c>
      <c r="L14" s="41"/>
      <c r="M14" s="40"/>
      <c r="N14" s="41"/>
      <c r="O14" s="47"/>
      <c r="P14" s="42">
        <f t="shared" si="0"/>
        <v>-4.9275</v>
      </c>
      <c r="Q14" s="43">
        <f t="shared" si="1"/>
        <v>0</v>
      </c>
    </row>
    <row r="15" spans="1:17" s="3" customFormat="1" ht="136.5" customHeight="1">
      <c r="A15" s="34">
        <v>4</v>
      </c>
      <c r="B15" s="32">
        <v>75</v>
      </c>
      <c r="C15" s="68" t="s">
        <v>495</v>
      </c>
      <c r="D15" s="34">
        <v>2000</v>
      </c>
      <c r="E15" s="34" t="s">
        <v>228</v>
      </c>
      <c r="F15" s="68" t="s">
        <v>591</v>
      </c>
      <c r="G15" s="75" t="s">
        <v>592</v>
      </c>
      <c r="H15" s="136" t="s">
        <v>226</v>
      </c>
      <c r="I15" s="136" t="s">
        <v>227</v>
      </c>
      <c r="J15" s="39">
        <v>0</v>
      </c>
      <c r="K15" s="40">
        <v>52.63</v>
      </c>
      <c r="L15" s="41"/>
      <c r="M15" s="40"/>
      <c r="N15" s="41"/>
      <c r="O15" s="47"/>
      <c r="P15" s="42">
        <f t="shared" si="0"/>
        <v>-4.842499999999999</v>
      </c>
      <c r="Q15" s="43">
        <f t="shared" si="1"/>
        <v>0</v>
      </c>
    </row>
    <row r="16" spans="1:17" s="3" customFormat="1" ht="136.5" customHeight="1">
      <c r="A16" s="34">
        <v>5</v>
      </c>
      <c r="B16" s="32">
        <v>92</v>
      </c>
      <c r="C16" s="68" t="s">
        <v>498</v>
      </c>
      <c r="D16" s="34">
        <v>2001</v>
      </c>
      <c r="E16" s="34" t="s">
        <v>228</v>
      </c>
      <c r="F16" s="68" t="s">
        <v>499</v>
      </c>
      <c r="G16" s="75" t="s">
        <v>500</v>
      </c>
      <c r="H16" s="136" t="s">
        <v>464</v>
      </c>
      <c r="I16" s="136" t="s">
        <v>465</v>
      </c>
      <c r="J16" s="39">
        <v>0</v>
      </c>
      <c r="K16" s="40">
        <v>55.57</v>
      </c>
      <c r="L16" s="41"/>
      <c r="M16" s="40"/>
      <c r="N16" s="41"/>
      <c r="O16" s="47"/>
      <c r="P16" s="42">
        <f t="shared" si="0"/>
        <v>-4.1075</v>
      </c>
      <c r="Q16" s="43">
        <f t="shared" si="1"/>
        <v>0</v>
      </c>
    </row>
    <row r="17" spans="1:17" s="3" customFormat="1" ht="136.5" customHeight="1">
      <c r="A17" s="34">
        <v>6</v>
      </c>
      <c r="B17" s="32">
        <v>49</v>
      </c>
      <c r="C17" s="68" t="s">
        <v>391</v>
      </c>
      <c r="D17" s="34">
        <v>2002</v>
      </c>
      <c r="E17" s="34" t="s">
        <v>237</v>
      </c>
      <c r="F17" s="68" t="s">
        <v>845</v>
      </c>
      <c r="G17" s="75" t="s">
        <v>843</v>
      </c>
      <c r="H17" s="136" t="s">
        <v>393</v>
      </c>
      <c r="I17" s="136" t="s">
        <v>394</v>
      </c>
      <c r="J17" s="39">
        <v>0</v>
      </c>
      <c r="K17" s="40">
        <v>57.9</v>
      </c>
      <c r="L17" s="41"/>
      <c r="M17" s="40"/>
      <c r="N17" s="41"/>
      <c r="O17" s="47"/>
      <c r="P17" s="42">
        <f t="shared" si="0"/>
        <v>-3.5250000000000004</v>
      </c>
      <c r="Q17" s="43">
        <f t="shared" si="1"/>
        <v>0</v>
      </c>
    </row>
    <row r="18" spans="1:17" s="3" customFormat="1" ht="136.5" customHeight="1">
      <c r="A18" s="34">
        <v>7</v>
      </c>
      <c r="B18" s="32">
        <v>7</v>
      </c>
      <c r="C18" s="68" t="s">
        <v>176</v>
      </c>
      <c r="D18" s="34">
        <v>1982</v>
      </c>
      <c r="E18" s="34"/>
      <c r="F18" s="68" t="s">
        <v>377</v>
      </c>
      <c r="G18" s="75" t="s">
        <v>378</v>
      </c>
      <c r="H18" s="136" t="s">
        <v>175</v>
      </c>
      <c r="I18" s="136" t="s">
        <v>245</v>
      </c>
      <c r="J18" s="39">
        <v>0</v>
      </c>
      <c r="K18" s="40">
        <v>63.45</v>
      </c>
      <c r="L18" s="41"/>
      <c r="M18" s="40"/>
      <c r="N18" s="41"/>
      <c r="O18" s="47"/>
      <c r="P18" s="42">
        <f t="shared" si="0"/>
        <v>-2.1374999999999993</v>
      </c>
      <c r="Q18" s="43">
        <f t="shared" si="1"/>
        <v>0</v>
      </c>
    </row>
    <row r="19" spans="1:17" s="3" customFormat="1" ht="136.5" customHeight="1">
      <c r="A19" s="34">
        <v>8</v>
      </c>
      <c r="B19" s="32">
        <v>9</v>
      </c>
      <c r="C19" s="68" t="s">
        <v>176</v>
      </c>
      <c r="D19" s="34">
        <v>1982</v>
      </c>
      <c r="E19" s="34"/>
      <c r="F19" s="68" t="s">
        <v>859</v>
      </c>
      <c r="G19" s="75"/>
      <c r="H19" s="136" t="s">
        <v>175</v>
      </c>
      <c r="I19" s="136" t="s">
        <v>245</v>
      </c>
      <c r="J19" s="39">
        <v>1</v>
      </c>
      <c r="K19" s="40">
        <v>73.43</v>
      </c>
      <c r="L19" s="41"/>
      <c r="M19" s="40"/>
      <c r="N19" s="41"/>
      <c r="O19" s="47"/>
      <c r="P19" s="42">
        <f t="shared" si="0"/>
        <v>0.3575000000000017</v>
      </c>
      <c r="Q19" s="43">
        <f t="shared" si="1"/>
        <v>0</v>
      </c>
    </row>
    <row r="20" spans="1:17" s="3" customFormat="1" ht="136.5" customHeight="1">
      <c r="A20" s="34">
        <v>9</v>
      </c>
      <c r="B20" s="32">
        <v>27</v>
      </c>
      <c r="C20" s="68" t="s">
        <v>349</v>
      </c>
      <c r="D20" s="34">
        <v>1970</v>
      </c>
      <c r="E20" s="34" t="s">
        <v>237</v>
      </c>
      <c r="F20" s="68" t="s">
        <v>540</v>
      </c>
      <c r="G20" s="75" t="s">
        <v>520</v>
      </c>
      <c r="H20" s="136" t="s">
        <v>201</v>
      </c>
      <c r="I20" s="136" t="s">
        <v>6</v>
      </c>
      <c r="J20" s="39">
        <v>4</v>
      </c>
      <c r="K20" s="40">
        <v>48.54</v>
      </c>
      <c r="L20" s="41"/>
      <c r="M20" s="40"/>
      <c r="N20" s="41"/>
      <c r="O20" s="47"/>
      <c r="P20" s="42">
        <f t="shared" si="0"/>
        <v>-5.865</v>
      </c>
      <c r="Q20" s="43">
        <f t="shared" si="1"/>
        <v>0</v>
      </c>
    </row>
    <row r="21" spans="1:17" s="3" customFormat="1" ht="136.5" customHeight="1">
      <c r="A21" s="34">
        <v>10</v>
      </c>
      <c r="B21" s="32">
        <v>126</v>
      </c>
      <c r="C21" s="68" t="s">
        <v>614</v>
      </c>
      <c r="D21" s="34"/>
      <c r="E21" s="34" t="s">
        <v>211</v>
      </c>
      <c r="F21" s="68" t="s">
        <v>420</v>
      </c>
      <c r="G21" s="75" t="s">
        <v>873</v>
      </c>
      <c r="H21" s="136" t="s">
        <v>201</v>
      </c>
      <c r="I21" s="136" t="s">
        <v>202</v>
      </c>
      <c r="J21" s="39">
        <v>4</v>
      </c>
      <c r="K21" s="40">
        <v>54.9</v>
      </c>
      <c r="L21" s="41"/>
      <c r="M21" s="40"/>
      <c r="N21" s="41"/>
      <c r="O21" s="47"/>
      <c r="P21" s="42">
        <f t="shared" si="0"/>
        <v>-4.275</v>
      </c>
      <c r="Q21" s="43">
        <f t="shared" si="1"/>
        <v>0</v>
      </c>
    </row>
    <row r="22" spans="1:17" s="3" customFormat="1" ht="136.5" customHeight="1">
      <c r="A22" s="34">
        <v>11</v>
      </c>
      <c r="B22" s="32">
        <v>52</v>
      </c>
      <c r="C22" s="68" t="s">
        <v>734</v>
      </c>
      <c r="D22" s="34">
        <v>1977</v>
      </c>
      <c r="E22" s="34" t="s">
        <v>211</v>
      </c>
      <c r="F22" s="68" t="s">
        <v>416</v>
      </c>
      <c r="G22" s="75" t="s">
        <v>417</v>
      </c>
      <c r="H22" s="136" t="s">
        <v>201</v>
      </c>
      <c r="I22" s="136" t="s">
        <v>418</v>
      </c>
      <c r="J22" s="39">
        <v>4</v>
      </c>
      <c r="K22" s="40">
        <v>55.26</v>
      </c>
      <c r="L22" s="41"/>
      <c r="M22" s="40"/>
      <c r="N22" s="41"/>
      <c r="O22" s="47"/>
      <c r="P22" s="42">
        <f t="shared" si="0"/>
        <v>-4.1850000000000005</v>
      </c>
      <c r="Q22" s="43">
        <f t="shared" si="1"/>
        <v>0</v>
      </c>
    </row>
    <row r="23" spans="1:17" s="3" customFormat="1" ht="136.5" customHeight="1">
      <c r="A23" s="34">
        <v>12</v>
      </c>
      <c r="B23" s="32">
        <v>17</v>
      </c>
      <c r="C23" s="68" t="s">
        <v>382</v>
      </c>
      <c r="D23" s="34">
        <v>2001</v>
      </c>
      <c r="E23" s="34" t="s">
        <v>177</v>
      </c>
      <c r="F23" s="68" t="s">
        <v>426</v>
      </c>
      <c r="G23" s="75" t="s">
        <v>383</v>
      </c>
      <c r="H23" s="136" t="s">
        <v>384</v>
      </c>
      <c r="I23" s="136" t="s">
        <v>385</v>
      </c>
      <c r="J23" s="39">
        <v>4</v>
      </c>
      <c r="K23" s="40">
        <v>58.16</v>
      </c>
      <c r="L23" s="41"/>
      <c r="M23" s="40"/>
      <c r="N23" s="41"/>
      <c r="O23" s="47"/>
      <c r="P23" s="42">
        <f t="shared" si="0"/>
        <v>-3.460000000000001</v>
      </c>
      <c r="Q23" s="43">
        <f t="shared" si="1"/>
        <v>0</v>
      </c>
    </row>
    <row r="24" spans="1:17" s="3" customFormat="1" ht="136.5" customHeight="1">
      <c r="A24" s="34">
        <v>13</v>
      </c>
      <c r="B24" s="32">
        <v>62</v>
      </c>
      <c r="C24" s="68" t="s">
        <v>398</v>
      </c>
      <c r="D24" s="34"/>
      <c r="E24" s="34"/>
      <c r="F24" s="68" t="s">
        <v>857</v>
      </c>
      <c r="G24" s="75" t="s">
        <v>795</v>
      </c>
      <c r="H24" s="136" t="s">
        <v>342</v>
      </c>
      <c r="I24" s="136" t="s">
        <v>399</v>
      </c>
      <c r="J24" s="39">
        <v>4</v>
      </c>
      <c r="K24" s="40">
        <v>59.26</v>
      </c>
      <c r="L24" s="41"/>
      <c r="M24" s="40"/>
      <c r="N24" s="41"/>
      <c r="O24" s="47"/>
      <c r="P24" s="42">
        <f t="shared" si="0"/>
        <v>-3.1850000000000005</v>
      </c>
      <c r="Q24" s="43">
        <f t="shared" si="1"/>
        <v>0</v>
      </c>
    </row>
    <row r="25" spans="1:17" s="3" customFormat="1" ht="136.5" customHeight="1">
      <c r="A25" s="34">
        <v>14</v>
      </c>
      <c r="B25" s="32">
        <v>104</v>
      </c>
      <c r="C25" s="68" t="s">
        <v>405</v>
      </c>
      <c r="D25" s="34">
        <v>1995</v>
      </c>
      <c r="E25" s="34" t="s">
        <v>220</v>
      </c>
      <c r="F25" s="68" t="s">
        <v>406</v>
      </c>
      <c r="G25" s="75"/>
      <c r="H25" s="136" t="s">
        <v>404</v>
      </c>
      <c r="I25" s="136" t="s">
        <v>365</v>
      </c>
      <c r="J25" s="39">
        <v>4</v>
      </c>
      <c r="K25" s="40">
        <v>60.4</v>
      </c>
      <c r="L25" s="41"/>
      <c r="M25" s="40"/>
      <c r="N25" s="41"/>
      <c r="O25" s="47"/>
      <c r="P25" s="42">
        <f t="shared" si="0"/>
        <v>-2.9000000000000004</v>
      </c>
      <c r="Q25" s="43">
        <f t="shared" si="1"/>
        <v>0</v>
      </c>
    </row>
    <row r="26" spans="1:17" s="3" customFormat="1" ht="136.5" customHeight="1">
      <c r="A26" s="34">
        <v>15</v>
      </c>
      <c r="B26" s="32">
        <v>127</v>
      </c>
      <c r="C26" s="68" t="s">
        <v>614</v>
      </c>
      <c r="D26" s="34"/>
      <c r="E26" s="34" t="s">
        <v>211</v>
      </c>
      <c r="F26" s="68" t="s">
        <v>955</v>
      </c>
      <c r="G26" s="75" t="s">
        <v>956</v>
      </c>
      <c r="H26" s="136" t="s">
        <v>201</v>
      </c>
      <c r="I26" s="136" t="s">
        <v>202</v>
      </c>
      <c r="J26" s="39">
        <v>4</v>
      </c>
      <c r="K26" s="40">
        <v>61.09</v>
      </c>
      <c r="L26" s="41"/>
      <c r="M26" s="40"/>
      <c r="N26" s="41"/>
      <c r="O26" s="47"/>
      <c r="P26" s="42">
        <f t="shared" si="0"/>
        <v>-2.727499999999999</v>
      </c>
      <c r="Q26" s="43">
        <f t="shared" si="1"/>
        <v>0</v>
      </c>
    </row>
    <row r="27" spans="1:17" s="3" customFormat="1" ht="136.5" customHeight="1">
      <c r="A27" s="34">
        <v>16</v>
      </c>
      <c r="B27" s="32">
        <v>63</v>
      </c>
      <c r="C27" s="68" t="s">
        <v>398</v>
      </c>
      <c r="D27" s="34"/>
      <c r="E27" s="34"/>
      <c r="F27" s="68" t="s">
        <v>856</v>
      </c>
      <c r="G27" s="75" t="s">
        <v>791</v>
      </c>
      <c r="H27" s="136" t="s">
        <v>342</v>
      </c>
      <c r="I27" s="136" t="s">
        <v>399</v>
      </c>
      <c r="J27" s="39">
        <v>4</v>
      </c>
      <c r="K27" s="40">
        <v>64.81</v>
      </c>
      <c r="L27" s="41"/>
      <c r="M27" s="40"/>
      <c r="N27" s="41"/>
      <c r="O27" s="47"/>
      <c r="P27" s="42">
        <f t="shared" si="0"/>
        <v>-1.7974999999999994</v>
      </c>
      <c r="Q27" s="43">
        <f t="shared" si="1"/>
        <v>0</v>
      </c>
    </row>
    <row r="28" spans="1:17" s="3" customFormat="1" ht="136.5" customHeight="1">
      <c r="A28" s="34">
        <v>17</v>
      </c>
      <c r="B28" s="32">
        <v>103</v>
      </c>
      <c r="C28" s="68" t="s">
        <v>402</v>
      </c>
      <c r="D28" s="34">
        <v>1995</v>
      </c>
      <c r="E28" s="34" t="s">
        <v>220</v>
      </c>
      <c r="F28" s="68" t="s">
        <v>403</v>
      </c>
      <c r="G28" s="75" t="s">
        <v>876</v>
      </c>
      <c r="H28" s="136" t="s">
        <v>404</v>
      </c>
      <c r="I28" s="136" t="s">
        <v>365</v>
      </c>
      <c r="J28" s="39">
        <v>8</v>
      </c>
      <c r="K28" s="40">
        <v>52.26</v>
      </c>
      <c r="L28" s="41"/>
      <c r="M28" s="40"/>
      <c r="N28" s="41"/>
      <c r="O28" s="47"/>
      <c r="P28" s="42">
        <f t="shared" si="0"/>
        <v>-4.9350000000000005</v>
      </c>
      <c r="Q28" s="43">
        <f t="shared" si="1"/>
        <v>0</v>
      </c>
    </row>
    <row r="29" spans="1:17" s="3" customFormat="1" ht="136.5" customHeight="1">
      <c r="A29" s="34">
        <v>18</v>
      </c>
      <c r="B29" s="32">
        <v>128</v>
      </c>
      <c r="C29" s="68" t="s">
        <v>370</v>
      </c>
      <c r="D29" s="34"/>
      <c r="E29" s="34" t="s">
        <v>211</v>
      </c>
      <c r="F29" s="68" t="s">
        <v>858</v>
      </c>
      <c r="G29" s="75" t="s">
        <v>794</v>
      </c>
      <c r="H29" s="136" t="s">
        <v>201</v>
      </c>
      <c r="I29" s="136" t="s">
        <v>202</v>
      </c>
      <c r="J29" s="39">
        <v>8</v>
      </c>
      <c r="K29" s="40">
        <v>56.09</v>
      </c>
      <c r="L29" s="41"/>
      <c r="M29" s="40"/>
      <c r="N29" s="41"/>
      <c r="O29" s="47"/>
      <c r="P29" s="42">
        <f t="shared" si="0"/>
        <v>-3.977499999999999</v>
      </c>
      <c r="Q29" s="43">
        <f t="shared" si="1"/>
        <v>0</v>
      </c>
    </row>
    <row r="30" spans="1:17" s="3" customFormat="1" ht="136.5" customHeight="1">
      <c r="A30" s="34">
        <v>19</v>
      </c>
      <c r="B30" s="32">
        <v>162</v>
      </c>
      <c r="C30" s="68" t="s">
        <v>675</v>
      </c>
      <c r="D30" s="34">
        <v>2001</v>
      </c>
      <c r="E30" s="34" t="s">
        <v>177</v>
      </c>
      <c r="F30" s="68" t="s">
        <v>793</v>
      </c>
      <c r="G30" s="75" t="s">
        <v>875</v>
      </c>
      <c r="H30" s="136" t="s">
        <v>629</v>
      </c>
      <c r="I30" s="136" t="s">
        <v>630</v>
      </c>
      <c r="J30" s="39">
        <v>12</v>
      </c>
      <c r="K30" s="40">
        <v>65.54</v>
      </c>
      <c r="L30" s="41"/>
      <c r="M30" s="40"/>
      <c r="N30" s="41"/>
      <c r="O30" s="47"/>
      <c r="P30" s="42">
        <f t="shared" si="0"/>
        <v>-1.6149999999999984</v>
      </c>
      <c r="Q30" s="43">
        <f t="shared" si="1"/>
        <v>0</v>
      </c>
    </row>
    <row r="31" spans="1:17" s="3" customFormat="1" ht="136.5" customHeight="1">
      <c r="A31" s="34">
        <v>20</v>
      </c>
      <c r="B31" s="32">
        <v>56</v>
      </c>
      <c r="C31" s="68" t="s">
        <v>219</v>
      </c>
      <c r="D31" s="34">
        <v>1958</v>
      </c>
      <c r="E31" s="34" t="s">
        <v>355</v>
      </c>
      <c r="F31" s="68" t="s">
        <v>395</v>
      </c>
      <c r="G31" s="75" t="s">
        <v>396</v>
      </c>
      <c r="H31" s="136" t="s">
        <v>844</v>
      </c>
      <c r="I31" s="136" t="s">
        <v>397</v>
      </c>
      <c r="J31" s="39">
        <v>16</v>
      </c>
      <c r="K31" s="40">
        <v>64</v>
      </c>
      <c r="L31" s="41"/>
      <c r="M31" s="40"/>
      <c r="N31" s="41"/>
      <c r="O31" s="47"/>
      <c r="P31" s="42">
        <f t="shared" si="0"/>
        <v>-2</v>
      </c>
      <c r="Q31" s="43">
        <f t="shared" si="1"/>
        <v>0</v>
      </c>
    </row>
    <row r="32" spans="1:17" s="3" customFormat="1" ht="136.5" customHeight="1">
      <c r="A32" s="34">
        <v>21</v>
      </c>
      <c r="B32" s="32">
        <v>161</v>
      </c>
      <c r="C32" s="68" t="s">
        <v>683</v>
      </c>
      <c r="D32" s="34">
        <v>1999</v>
      </c>
      <c r="E32" s="34" t="s">
        <v>177</v>
      </c>
      <c r="F32" s="68" t="s">
        <v>684</v>
      </c>
      <c r="G32" s="75" t="s">
        <v>874</v>
      </c>
      <c r="H32" s="136" t="s">
        <v>629</v>
      </c>
      <c r="I32" s="136" t="s">
        <v>630</v>
      </c>
      <c r="J32" s="293" t="s">
        <v>567</v>
      </c>
      <c r="K32" s="295"/>
      <c r="L32" s="41"/>
      <c r="M32" s="40"/>
      <c r="N32" s="41"/>
      <c r="O32" s="47"/>
      <c r="P32" s="42">
        <f t="shared" si="0"/>
        <v>-18</v>
      </c>
      <c r="Q32" s="43">
        <f t="shared" si="1"/>
        <v>0</v>
      </c>
    </row>
    <row r="33" spans="1:12" s="54" customFormat="1" ht="48.75" customHeight="1">
      <c r="A33" s="50"/>
      <c r="B33" s="50"/>
      <c r="C33" s="51" t="s">
        <v>77</v>
      </c>
      <c r="D33" s="52"/>
      <c r="E33" s="52"/>
      <c r="F33" s="52"/>
      <c r="G33" s="52"/>
      <c r="H33" s="53"/>
      <c r="I33" s="52"/>
      <c r="J33" s="51" t="s">
        <v>78</v>
      </c>
      <c r="K33" s="50"/>
      <c r="L33" s="50"/>
    </row>
    <row r="34" spans="1:12" s="54" customFormat="1" ht="48.75" customHeight="1">
      <c r="A34" s="50"/>
      <c r="B34" s="50"/>
      <c r="C34" s="51" t="s">
        <v>79</v>
      </c>
      <c r="D34" s="52"/>
      <c r="E34" s="55"/>
      <c r="F34" s="52"/>
      <c r="G34" s="52"/>
      <c r="H34" s="53"/>
      <c r="I34" s="52"/>
      <c r="J34" s="51" t="s">
        <v>80</v>
      </c>
      <c r="K34" s="50"/>
      <c r="L34" s="50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</sheetData>
  <sheetProtection/>
  <mergeCells count="28">
    <mergeCell ref="N8:N10"/>
    <mergeCell ref="B8:B10"/>
    <mergeCell ref="C8:C10"/>
    <mergeCell ref="J32:K32"/>
    <mergeCell ref="G8:G10"/>
    <mergeCell ref="H8:H10"/>
    <mergeCell ref="I8:I10"/>
    <mergeCell ref="J8:M8"/>
    <mergeCell ref="A6:B6"/>
    <mergeCell ref="D6:F6"/>
    <mergeCell ref="O8:O10"/>
    <mergeCell ref="J9:K9"/>
    <mergeCell ref="L9:M9"/>
    <mergeCell ref="A7:B7"/>
    <mergeCell ref="D7:F7"/>
    <mergeCell ref="G7:H7"/>
    <mergeCell ref="I7:O7"/>
    <mergeCell ref="A8:A10"/>
    <mergeCell ref="G6:H6"/>
    <mergeCell ref="I6:O6"/>
    <mergeCell ref="D8:D10"/>
    <mergeCell ref="E8:E10"/>
    <mergeCell ref="F8:F10"/>
    <mergeCell ref="A1:O1"/>
    <mergeCell ref="A2:O2"/>
    <mergeCell ref="A3:O3"/>
    <mergeCell ref="A4:O4"/>
    <mergeCell ref="A5:O5"/>
  </mergeCells>
  <printOptions/>
  <pageMargins left="0" right="0" top="0" bottom="0" header="0" footer="0"/>
  <pageSetup horizontalDpi="600" verticalDpi="600" orientation="portrait" paperSize="9" scale="2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Q29"/>
  <sheetViews>
    <sheetView view="pageBreakPreview" zoomScale="38" zoomScaleSheetLayoutView="38" zoomScalePageLayoutView="0" workbookViewId="0" topLeftCell="A19">
      <selection activeCell="K15" sqref="K15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6.421875" style="48" customWidth="1"/>
    <col min="7" max="7" width="48.7109375" style="48" customWidth="1"/>
    <col min="8" max="8" width="46.00390625" style="48" customWidth="1"/>
    <col min="9" max="9" width="51.421875" style="48" customWidth="1"/>
    <col min="10" max="10" width="16.57421875" style="48" customWidth="1"/>
    <col min="11" max="11" width="20.00390625" style="48" customWidth="1"/>
    <col min="12" max="12" width="15.140625" style="48" customWidth="1"/>
    <col min="13" max="13" width="21.28125" style="48" customWidth="1"/>
    <col min="14" max="14" width="11.0039062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818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143</v>
      </c>
      <c r="B7" s="304"/>
      <c r="C7" s="58" t="s">
        <v>145</v>
      </c>
      <c r="D7" s="332" t="s">
        <v>860</v>
      </c>
      <c r="E7" s="332"/>
      <c r="F7" s="332"/>
      <c r="G7" s="466" t="s">
        <v>146</v>
      </c>
      <c r="H7" s="466"/>
      <c r="I7" s="325" t="s">
        <v>147</v>
      </c>
      <c r="J7" s="325"/>
      <c r="K7" s="325"/>
      <c r="L7" s="325"/>
      <c r="M7" s="325"/>
      <c r="N7" s="325"/>
      <c r="O7" s="32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317" t="s">
        <v>861</v>
      </c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 t="s">
        <v>72</v>
      </c>
      <c r="M10" s="80" t="s">
        <v>73</v>
      </c>
      <c r="N10" s="324"/>
      <c r="O10" s="324"/>
      <c r="P10" s="30">
        <v>79</v>
      </c>
      <c r="Q10" s="30">
        <v>57</v>
      </c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72.75" customHeight="1">
      <c r="A12" s="34">
        <v>1</v>
      </c>
      <c r="B12" s="32">
        <v>152</v>
      </c>
      <c r="C12" s="136" t="s">
        <v>475</v>
      </c>
      <c r="D12" s="34">
        <v>1997</v>
      </c>
      <c r="E12" s="34" t="s">
        <v>250</v>
      </c>
      <c r="F12" s="136" t="s">
        <v>535</v>
      </c>
      <c r="G12" s="134" t="s">
        <v>536</v>
      </c>
      <c r="H12" s="46" t="s">
        <v>413</v>
      </c>
      <c r="I12" s="239" t="s">
        <v>414</v>
      </c>
      <c r="J12" s="69">
        <v>0</v>
      </c>
      <c r="K12" s="70">
        <v>73.66</v>
      </c>
      <c r="L12" s="233">
        <v>0</v>
      </c>
      <c r="M12" s="70">
        <v>42.17</v>
      </c>
      <c r="N12" s="41"/>
      <c r="O12" s="47"/>
      <c r="P12" s="42">
        <f aca="true" t="shared" si="0" ref="P12:P27">(K12-$P$10)/4</f>
        <v>-1.3350000000000009</v>
      </c>
      <c r="Q12" s="43">
        <f aca="true" t="shared" si="1" ref="Q12:Q18">(M12-$Q$10)/1</f>
        <v>-14.829999999999998</v>
      </c>
    </row>
    <row r="13" spans="1:17" s="3" customFormat="1" ht="72.75" customHeight="1">
      <c r="A13" s="34">
        <v>2</v>
      </c>
      <c r="B13" s="32">
        <v>95</v>
      </c>
      <c r="C13" s="136" t="s">
        <v>442</v>
      </c>
      <c r="D13" s="34">
        <v>1985</v>
      </c>
      <c r="E13" s="34" t="s">
        <v>250</v>
      </c>
      <c r="F13" s="136" t="s">
        <v>526</v>
      </c>
      <c r="G13" s="134" t="s">
        <v>800</v>
      </c>
      <c r="H13" s="46" t="s">
        <v>444</v>
      </c>
      <c r="I13" s="236" t="s">
        <v>445</v>
      </c>
      <c r="J13" s="69">
        <v>0</v>
      </c>
      <c r="K13" s="70">
        <v>72.29</v>
      </c>
      <c r="L13" s="233">
        <v>0</v>
      </c>
      <c r="M13" s="70">
        <v>45.24</v>
      </c>
      <c r="N13" s="41"/>
      <c r="O13" s="47"/>
      <c r="P13" s="42">
        <f t="shared" si="0"/>
        <v>-1.6774999999999984</v>
      </c>
      <c r="Q13" s="43">
        <f t="shared" si="1"/>
        <v>-11.759999999999998</v>
      </c>
    </row>
    <row r="14" spans="1:17" s="3" customFormat="1" ht="72.75" customHeight="1">
      <c r="A14" s="34">
        <v>3</v>
      </c>
      <c r="B14" s="32">
        <v>93</v>
      </c>
      <c r="C14" s="234" t="s">
        <v>461</v>
      </c>
      <c r="D14" s="235">
        <v>1991</v>
      </c>
      <c r="E14" s="235" t="s">
        <v>237</v>
      </c>
      <c r="F14" s="240" t="s">
        <v>867</v>
      </c>
      <c r="G14" s="241" t="s">
        <v>868</v>
      </c>
      <c r="H14" s="46" t="s">
        <v>869</v>
      </c>
      <c r="I14" s="239" t="s">
        <v>465</v>
      </c>
      <c r="J14" s="69">
        <v>0</v>
      </c>
      <c r="K14" s="70">
        <v>74.13</v>
      </c>
      <c r="L14" s="233">
        <v>0</v>
      </c>
      <c r="M14" s="70">
        <v>47.18</v>
      </c>
      <c r="N14" s="41"/>
      <c r="O14" s="47"/>
      <c r="P14" s="42">
        <f t="shared" si="0"/>
        <v>-1.2175000000000011</v>
      </c>
      <c r="Q14" s="43">
        <f t="shared" si="1"/>
        <v>-9.82</v>
      </c>
    </row>
    <row r="15" spans="1:17" s="3" customFormat="1" ht="72.75" customHeight="1">
      <c r="A15" s="34">
        <v>4</v>
      </c>
      <c r="B15" s="32">
        <v>94</v>
      </c>
      <c r="C15" s="137" t="s">
        <v>445</v>
      </c>
      <c r="D15" s="34">
        <v>1970</v>
      </c>
      <c r="E15" s="34" t="s">
        <v>250</v>
      </c>
      <c r="F15" s="136" t="s">
        <v>523</v>
      </c>
      <c r="G15" s="134" t="s">
        <v>799</v>
      </c>
      <c r="H15" s="46" t="s">
        <v>524</v>
      </c>
      <c r="I15" s="236" t="s">
        <v>525</v>
      </c>
      <c r="J15" s="69">
        <v>0</v>
      </c>
      <c r="K15" s="70">
        <v>72.3</v>
      </c>
      <c r="L15" s="233">
        <v>0</v>
      </c>
      <c r="M15" s="70">
        <v>47.3</v>
      </c>
      <c r="N15" s="41"/>
      <c r="O15" s="47"/>
      <c r="P15" s="42">
        <f t="shared" si="0"/>
        <v>-1.6750000000000007</v>
      </c>
      <c r="Q15" s="43">
        <f t="shared" si="1"/>
        <v>-9.700000000000003</v>
      </c>
    </row>
    <row r="16" spans="1:17" s="3" customFormat="1" ht="72.75" customHeight="1">
      <c r="A16" s="34">
        <v>5</v>
      </c>
      <c r="B16" s="32">
        <v>102</v>
      </c>
      <c r="C16" s="136" t="s">
        <v>446</v>
      </c>
      <c r="D16" s="34">
        <v>1979</v>
      </c>
      <c r="E16" s="34" t="s">
        <v>250</v>
      </c>
      <c r="F16" s="136" t="s">
        <v>527</v>
      </c>
      <c r="G16" s="134" t="s">
        <v>815</v>
      </c>
      <c r="H16" s="46" t="s">
        <v>404</v>
      </c>
      <c r="I16" s="239" t="s">
        <v>361</v>
      </c>
      <c r="J16" s="69">
        <v>0</v>
      </c>
      <c r="K16" s="70">
        <v>71</v>
      </c>
      <c r="L16" s="233">
        <v>0</v>
      </c>
      <c r="M16" s="70">
        <v>53.61</v>
      </c>
      <c r="N16" s="41"/>
      <c r="O16" s="47"/>
      <c r="P16" s="42">
        <f t="shared" si="0"/>
        <v>-2</v>
      </c>
      <c r="Q16" s="43">
        <f t="shared" si="1"/>
        <v>-3.3900000000000006</v>
      </c>
    </row>
    <row r="17" spans="1:17" s="3" customFormat="1" ht="72.75" customHeight="1">
      <c r="A17" s="34">
        <v>6</v>
      </c>
      <c r="B17" s="32">
        <v>139</v>
      </c>
      <c r="C17" s="136" t="s">
        <v>470</v>
      </c>
      <c r="D17" s="34">
        <v>1984</v>
      </c>
      <c r="E17" s="34" t="s">
        <v>250</v>
      </c>
      <c r="F17" s="136" t="s">
        <v>863</v>
      </c>
      <c r="G17" s="134" t="s">
        <v>801</v>
      </c>
      <c r="H17" s="46" t="s">
        <v>413</v>
      </c>
      <c r="I17" s="239" t="s">
        <v>414</v>
      </c>
      <c r="J17" s="69">
        <v>0</v>
      </c>
      <c r="K17" s="70">
        <v>71.71</v>
      </c>
      <c r="L17" s="233">
        <v>4</v>
      </c>
      <c r="M17" s="70">
        <v>40.22</v>
      </c>
      <c r="N17" s="41"/>
      <c r="O17" s="47"/>
      <c r="P17" s="42">
        <f t="shared" si="0"/>
        <v>-1.8225000000000016</v>
      </c>
      <c r="Q17" s="43">
        <f t="shared" si="1"/>
        <v>-16.78</v>
      </c>
    </row>
    <row r="18" spans="1:17" s="3" customFormat="1" ht="72.75" customHeight="1">
      <c r="A18" s="34">
        <v>7</v>
      </c>
      <c r="B18" s="32">
        <v>147</v>
      </c>
      <c r="C18" s="136" t="s">
        <v>474</v>
      </c>
      <c r="D18" s="34">
        <v>1998</v>
      </c>
      <c r="E18" s="34" t="s">
        <v>250</v>
      </c>
      <c r="F18" s="136" t="s">
        <v>541</v>
      </c>
      <c r="G18" s="134" t="s">
        <v>532</v>
      </c>
      <c r="H18" s="46" t="s">
        <v>413</v>
      </c>
      <c r="I18" s="239" t="s">
        <v>414</v>
      </c>
      <c r="J18" s="69">
        <v>0</v>
      </c>
      <c r="K18" s="70">
        <v>68.61</v>
      </c>
      <c r="L18" s="233">
        <v>8</v>
      </c>
      <c r="M18" s="70">
        <v>49.47</v>
      </c>
      <c r="N18" s="41"/>
      <c r="O18" s="47"/>
      <c r="P18" s="42">
        <f t="shared" si="0"/>
        <v>-2.5975</v>
      </c>
      <c r="Q18" s="43">
        <f t="shared" si="1"/>
        <v>-7.530000000000001</v>
      </c>
    </row>
    <row r="19" spans="1:17" s="3" customFormat="1" ht="72.75" customHeight="1">
      <c r="A19" s="34">
        <v>8</v>
      </c>
      <c r="B19" s="32">
        <v>132</v>
      </c>
      <c r="C19" s="136" t="s">
        <v>202</v>
      </c>
      <c r="D19" s="34">
        <v>1989</v>
      </c>
      <c r="E19" s="34" t="s">
        <v>250</v>
      </c>
      <c r="F19" s="136" t="s">
        <v>870</v>
      </c>
      <c r="G19" s="134" t="s">
        <v>798</v>
      </c>
      <c r="H19" s="46" t="s">
        <v>201</v>
      </c>
      <c r="I19" s="239" t="s">
        <v>252</v>
      </c>
      <c r="J19" s="69">
        <v>0</v>
      </c>
      <c r="K19" s="70">
        <v>68.31</v>
      </c>
      <c r="L19" s="233">
        <v>9</v>
      </c>
      <c r="M19" s="70">
        <v>61.14</v>
      </c>
      <c r="N19" s="41"/>
      <c r="O19" s="47"/>
      <c r="P19" s="42">
        <f t="shared" si="0"/>
        <v>-2.6724999999999994</v>
      </c>
      <c r="Q19" s="43">
        <f aca="true" t="shared" si="2" ref="Q19:Q27">(M19-$Q$10)/1</f>
        <v>4.140000000000001</v>
      </c>
    </row>
    <row r="20" spans="1:17" s="3" customFormat="1" ht="72.75" customHeight="1">
      <c r="A20" s="34">
        <v>9</v>
      </c>
      <c r="B20" s="32">
        <v>137</v>
      </c>
      <c r="C20" s="136" t="s">
        <v>470</v>
      </c>
      <c r="D20" s="34">
        <v>1984</v>
      </c>
      <c r="E20" s="34" t="s">
        <v>250</v>
      </c>
      <c r="F20" s="136" t="s">
        <v>862</v>
      </c>
      <c r="G20" s="134" t="s">
        <v>796</v>
      </c>
      <c r="H20" s="46" t="s">
        <v>413</v>
      </c>
      <c r="I20" s="239" t="s">
        <v>414</v>
      </c>
      <c r="J20" s="69">
        <v>0</v>
      </c>
      <c r="K20" s="70">
        <v>70.45</v>
      </c>
      <c r="L20" s="233">
        <v>12</v>
      </c>
      <c r="M20" s="70">
        <v>42.04</v>
      </c>
      <c r="N20" s="41"/>
      <c r="O20" s="47"/>
      <c r="P20" s="42">
        <f t="shared" si="0"/>
        <v>-2.1374999999999993</v>
      </c>
      <c r="Q20" s="43">
        <f t="shared" si="2"/>
        <v>-14.96</v>
      </c>
    </row>
    <row r="21" spans="1:17" s="3" customFormat="1" ht="72.75" customHeight="1">
      <c r="A21" s="34">
        <v>10</v>
      </c>
      <c r="B21" s="32">
        <v>15</v>
      </c>
      <c r="C21" s="136" t="s">
        <v>385</v>
      </c>
      <c r="D21" s="34">
        <v>1992</v>
      </c>
      <c r="E21" s="34" t="s">
        <v>250</v>
      </c>
      <c r="F21" s="136" t="s">
        <v>871</v>
      </c>
      <c r="G21" s="134" t="s">
        <v>864</v>
      </c>
      <c r="H21" s="46" t="s">
        <v>384</v>
      </c>
      <c r="I21" s="236" t="s">
        <v>433</v>
      </c>
      <c r="J21" s="69">
        <v>0</v>
      </c>
      <c r="K21" s="70">
        <v>69.94</v>
      </c>
      <c r="L21" s="467" t="s">
        <v>887</v>
      </c>
      <c r="M21" s="295"/>
      <c r="N21" s="41"/>
      <c r="O21" s="47"/>
      <c r="P21" s="42">
        <f t="shared" si="0"/>
        <v>-2.2650000000000006</v>
      </c>
      <c r="Q21" s="43">
        <f t="shared" si="2"/>
        <v>-57</v>
      </c>
    </row>
    <row r="22" spans="1:17" s="3" customFormat="1" ht="72.75" customHeight="1">
      <c r="A22" s="34">
        <v>11</v>
      </c>
      <c r="B22" s="32">
        <v>60</v>
      </c>
      <c r="C22" s="136" t="s">
        <v>343</v>
      </c>
      <c r="D22" s="34">
        <v>1992</v>
      </c>
      <c r="E22" s="34" t="s">
        <v>237</v>
      </c>
      <c r="F22" s="136" t="s">
        <v>521</v>
      </c>
      <c r="G22" s="134" t="s">
        <v>797</v>
      </c>
      <c r="H22" s="46" t="s">
        <v>342</v>
      </c>
      <c r="I22" s="236" t="s">
        <v>399</v>
      </c>
      <c r="J22" s="69">
        <v>0</v>
      </c>
      <c r="K22" s="70">
        <v>71.36</v>
      </c>
      <c r="L22" s="467" t="s">
        <v>887</v>
      </c>
      <c r="M22" s="295"/>
      <c r="N22" s="41"/>
      <c r="O22" s="47"/>
      <c r="P22" s="42">
        <f t="shared" si="0"/>
        <v>-1.9100000000000001</v>
      </c>
      <c r="Q22" s="43">
        <f t="shared" si="2"/>
        <v>-57</v>
      </c>
    </row>
    <row r="23" spans="1:17" s="3" customFormat="1" ht="72.75" customHeight="1">
      <c r="A23" s="34">
        <v>12</v>
      </c>
      <c r="B23" s="32">
        <v>151</v>
      </c>
      <c r="C23" s="136" t="s">
        <v>475</v>
      </c>
      <c r="D23" s="34">
        <v>1997</v>
      </c>
      <c r="E23" s="34" t="s">
        <v>250</v>
      </c>
      <c r="F23" s="136" t="s">
        <v>533</v>
      </c>
      <c r="G23" s="134" t="s">
        <v>534</v>
      </c>
      <c r="H23" s="46" t="s">
        <v>413</v>
      </c>
      <c r="I23" s="239" t="s">
        <v>414</v>
      </c>
      <c r="J23" s="69">
        <v>4</v>
      </c>
      <c r="K23" s="70">
        <v>70.66</v>
      </c>
      <c r="L23" s="233"/>
      <c r="M23" s="70"/>
      <c r="N23" s="41"/>
      <c r="O23" s="47"/>
      <c r="P23" s="42">
        <f t="shared" si="0"/>
        <v>-2.085000000000001</v>
      </c>
      <c r="Q23" s="43">
        <f t="shared" si="2"/>
        <v>-57</v>
      </c>
    </row>
    <row r="24" spans="1:17" s="3" customFormat="1" ht="72.75" customHeight="1">
      <c r="A24" s="34">
        <v>13</v>
      </c>
      <c r="B24" s="32">
        <v>22</v>
      </c>
      <c r="C24" s="136" t="s">
        <v>202</v>
      </c>
      <c r="D24" s="34">
        <v>1989</v>
      </c>
      <c r="E24" s="34" t="s">
        <v>250</v>
      </c>
      <c r="F24" s="136" t="s">
        <v>865</v>
      </c>
      <c r="G24" s="134" t="s">
        <v>866</v>
      </c>
      <c r="H24" s="46" t="s">
        <v>201</v>
      </c>
      <c r="I24" s="239" t="s">
        <v>252</v>
      </c>
      <c r="J24" s="69">
        <v>4</v>
      </c>
      <c r="K24" s="70">
        <v>74.24</v>
      </c>
      <c r="L24" s="233"/>
      <c r="M24" s="70"/>
      <c r="N24" s="41"/>
      <c r="O24" s="47"/>
      <c r="P24" s="42">
        <f t="shared" si="0"/>
        <v>-1.1900000000000013</v>
      </c>
      <c r="Q24" s="43">
        <f t="shared" si="2"/>
        <v>-57</v>
      </c>
    </row>
    <row r="25" spans="1:17" s="3" customFormat="1" ht="72.75" customHeight="1">
      <c r="A25" s="34">
        <v>14</v>
      </c>
      <c r="B25" s="32">
        <v>14</v>
      </c>
      <c r="C25" s="136" t="s">
        <v>385</v>
      </c>
      <c r="D25" s="34">
        <v>1992</v>
      </c>
      <c r="E25" s="34" t="s">
        <v>250</v>
      </c>
      <c r="F25" s="136" t="s">
        <v>539</v>
      </c>
      <c r="G25" s="134" t="s">
        <v>516</v>
      </c>
      <c r="H25" s="46" t="s">
        <v>384</v>
      </c>
      <c r="I25" s="236" t="s">
        <v>433</v>
      </c>
      <c r="J25" s="69">
        <v>4</v>
      </c>
      <c r="K25" s="70">
        <v>76.13</v>
      </c>
      <c r="L25" s="233"/>
      <c r="M25" s="70"/>
      <c r="N25" s="41"/>
      <c r="O25" s="47"/>
      <c r="P25" s="42">
        <f t="shared" si="0"/>
        <v>-0.7175000000000011</v>
      </c>
      <c r="Q25" s="43">
        <f t="shared" si="2"/>
        <v>-57</v>
      </c>
    </row>
    <row r="26" spans="1:17" s="3" customFormat="1" ht="72.75" customHeight="1">
      <c r="A26" s="34">
        <v>15</v>
      </c>
      <c r="B26" s="32">
        <v>26</v>
      </c>
      <c r="C26" s="136" t="s">
        <v>349</v>
      </c>
      <c r="D26" s="34">
        <v>1970</v>
      </c>
      <c r="E26" s="34" t="s">
        <v>237</v>
      </c>
      <c r="F26" s="136" t="s">
        <v>542</v>
      </c>
      <c r="G26" s="134" t="s">
        <v>519</v>
      </c>
      <c r="H26" s="46" t="s">
        <v>201</v>
      </c>
      <c r="I26" s="239" t="s">
        <v>6</v>
      </c>
      <c r="J26" s="69">
        <v>5</v>
      </c>
      <c r="K26" s="70">
        <f>74.85+6</f>
        <v>80.85</v>
      </c>
      <c r="L26" s="233"/>
      <c r="M26" s="70"/>
      <c r="N26" s="41"/>
      <c r="O26" s="47"/>
      <c r="P26" s="42">
        <f t="shared" si="0"/>
        <v>0.4624999999999986</v>
      </c>
      <c r="Q26" s="43">
        <f t="shared" si="2"/>
        <v>-57</v>
      </c>
    </row>
    <row r="27" spans="1:17" s="3" customFormat="1" ht="72.75" customHeight="1">
      <c r="A27" s="34"/>
      <c r="B27" s="32">
        <v>23</v>
      </c>
      <c r="C27" s="136" t="s">
        <v>202</v>
      </c>
      <c r="D27" s="34">
        <v>1989</v>
      </c>
      <c r="E27" s="34" t="s">
        <v>250</v>
      </c>
      <c r="F27" s="136" t="s">
        <v>804</v>
      </c>
      <c r="G27" s="134" t="s">
        <v>802</v>
      </c>
      <c r="H27" s="46" t="s">
        <v>201</v>
      </c>
      <c r="I27" s="239" t="s">
        <v>252</v>
      </c>
      <c r="J27" s="336" t="s">
        <v>567</v>
      </c>
      <c r="K27" s="294"/>
      <c r="L27" s="294"/>
      <c r="M27" s="295"/>
      <c r="N27" s="41"/>
      <c r="O27" s="47"/>
      <c r="P27" s="42">
        <f t="shared" si="0"/>
        <v>-19.75</v>
      </c>
      <c r="Q27" s="43">
        <f t="shared" si="2"/>
        <v>-57</v>
      </c>
    </row>
    <row r="28" spans="1:12" s="54" customFormat="1" ht="48.75" customHeight="1">
      <c r="A28" s="50"/>
      <c r="B28" s="50"/>
      <c r="C28" s="51" t="s">
        <v>77</v>
      </c>
      <c r="D28" s="52"/>
      <c r="E28" s="52"/>
      <c r="F28" s="52"/>
      <c r="G28" s="52"/>
      <c r="H28" s="53"/>
      <c r="I28" s="52"/>
      <c r="J28" s="51" t="s">
        <v>78</v>
      </c>
      <c r="K28" s="50"/>
      <c r="L28" s="50"/>
    </row>
    <row r="29" spans="1:12" s="54" customFormat="1" ht="48.75" customHeight="1">
      <c r="A29" s="50"/>
      <c r="B29" s="50"/>
      <c r="C29" s="51" t="s">
        <v>79</v>
      </c>
      <c r="D29" s="52"/>
      <c r="E29" s="55"/>
      <c r="F29" s="52"/>
      <c r="G29" s="52"/>
      <c r="H29" s="53"/>
      <c r="I29" s="52"/>
      <c r="J29" s="51" t="s">
        <v>80</v>
      </c>
      <c r="K29" s="50"/>
      <c r="L29" s="50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30">
    <mergeCell ref="L22:M22"/>
    <mergeCell ref="J27:M27"/>
    <mergeCell ref="L21:M21"/>
    <mergeCell ref="G8:G10"/>
    <mergeCell ref="H8:H10"/>
    <mergeCell ref="I8:I10"/>
    <mergeCell ref="J8:M8"/>
    <mergeCell ref="L9:M9"/>
    <mergeCell ref="A8:A10"/>
    <mergeCell ref="B8:B10"/>
    <mergeCell ref="C8:C10"/>
    <mergeCell ref="D8:D10"/>
    <mergeCell ref="E8:E10"/>
    <mergeCell ref="F8:F10"/>
    <mergeCell ref="G6:H6"/>
    <mergeCell ref="I6:O6"/>
    <mergeCell ref="A7:B7"/>
    <mergeCell ref="D7:F7"/>
    <mergeCell ref="G7:H7"/>
    <mergeCell ref="I7:O7"/>
    <mergeCell ref="N8:N10"/>
    <mergeCell ref="O8:O10"/>
    <mergeCell ref="J9:K9"/>
    <mergeCell ref="A1:O1"/>
    <mergeCell ref="A2:O2"/>
    <mergeCell ref="A3:O3"/>
    <mergeCell ref="A4:O4"/>
    <mergeCell ref="A5:O5"/>
    <mergeCell ref="A6:B6"/>
    <mergeCell ref="D6:F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R37"/>
  <sheetViews>
    <sheetView view="pageBreakPreview" zoomScale="34" zoomScaleSheetLayoutView="34" zoomScalePageLayoutView="0" workbookViewId="0" topLeftCell="A30">
      <selection activeCell="G15" sqref="G15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6.421875" style="48" customWidth="1"/>
    <col min="7" max="7" width="48.7109375" style="48" customWidth="1"/>
    <col min="8" max="8" width="46.00390625" style="48" customWidth="1"/>
    <col min="9" max="9" width="51.421875" style="48" customWidth="1"/>
    <col min="10" max="10" width="16.57421875" style="48" customWidth="1"/>
    <col min="11" max="11" width="25.28125" style="48" customWidth="1"/>
    <col min="12" max="12" width="15.140625" style="48" customWidth="1"/>
    <col min="13" max="13" width="21.28125" style="48" customWidth="1"/>
    <col min="14" max="14" width="11.00390625" style="48" customWidth="1"/>
    <col min="15" max="15" width="10.5742187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818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136</v>
      </c>
      <c r="B7" s="304"/>
      <c r="C7" s="58" t="s">
        <v>906</v>
      </c>
      <c r="D7" s="332" t="s">
        <v>860</v>
      </c>
      <c r="E7" s="332"/>
      <c r="F7" s="332"/>
      <c r="G7" s="466" t="s">
        <v>135</v>
      </c>
      <c r="H7" s="466"/>
      <c r="I7" s="325" t="s">
        <v>907</v>
      </c>
      <c r="J7" s="325"/>
      <c r="K7" s="325"/>
      <c r="L7" s="325"/>
      <c r="M7" s="325"/>
      <c r="N7" s="325"/>
      <c r="O7" s="32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317" t="s">
        <v>861</v>
      </c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 t="s">
        <v>72</v>
      </c>
      <c r="M10" s="80" t="s">
        <v>73</v>
      </c>
      <c r="N10" s="324"/>
      <c r="O10" s="324"/>
      <c r="P10" s="30">
        <v>82</v>
      </c>
      <c r="Q10" s="30">
        <v>52</v>
      </c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35.25" customHeight="1">
      <c r="A12" s="468" t="s">
        <v>915</v>
      </c>
      <c r="B12" s="469"/>
      <c r="C12" s="469"/>
      <c r="D12" s="469"/>
      <c r="E12" s="469"/>
      <c r="F12" s="469"/>
      <c r="G12" s="469"/>
      <c r="H12" s="469"/>
      <c r="I12" s="469"/>
      <c r="J12" s="470"/>
      <c r="K12" s="470"/>
      <c r="L12" s="470"/>
      <c r="M12" s="470"/>
      <c r="N12" s="470"/>
      <c r="O12" s="471"/>
      <c r="P12" s="42">
        <f aca="true" t="shared" si="0" ref="P12:P35">(K12-$P$10)/4</f>
        <v>-20.5</v>
      </c>
      <c r="Q12" s="43">
        <f aca="true" t="shared" si="1" ref="Q12:Q35">(M12-$Q$10)/1</f>
        <v>-52</v>
      </c>
    </row>
    <row r="13" spans="1:18" s="3" customFormat="1" ht="132" customHeight="1">
      <c r="A13" s="34">
        <v>1</v>
      </c>
      <c r="B13" s="32">
        <v>55</v>
      </c>
      <c r="C13" s="68" t="s">
        <v>219</v>
      </c>
      <c r="D13" s="34">
        <v>1958</v>
      </c>
      <c r="E13" s="34" t="s">
        <v>355</v>
      </c>
      <c r="F13" s="44" t="s">
        <v>437</v>
      </c>
      <c r="G13" s="45" t="s">
        <v>947</v>
      </c>
      <c r="H13" s="136" t="s">
        <v>218</v>
      </c>
      <c r="I13" s="237" t="s">
        <v>397</v>
      </c>
      <c r="J13" s="69">
        <v>0</v>
      </c>
      <c r="K13" s="70">
        <v>71.63</v>
      </c>
      <c r="L13" s="233">
        <v>0</v>
      </c>
      <c r="M13" s="70">
        <v>39.01</v>
      </c>
      <c r="N13" s="41"/>
      <c r="O13" s="47"/>
      <c r="P13" s="42">
        <f t="shared" si="0"/>
        <v>-2.592500000000001</v>
      </c>
      <c r="Q13" s="43">
        <f t="shared" si="1"/>
        <v>-12.990000000000002</v>
      </c>
      <c r="R13" s="3">
        <v>3</v>
      </c>
    </row>
    <row r="14" spans="1:18" s="3" customFormat="1" ht="132" customHeight="1">
      <c r="A14" s="34">
        <v>2</v>
      </c>
      <c r="B14" s="32">
        <v>100</v>
      </c>
      <c r="C14" s="68" t="s">
        <v>446</v>
      </c>
      <c r="D14" s="34">
        <v>1979</v>
      </c>
      <c r="E14" s="34" t="s">
        <v>250</v>
      </c>
      <c r="F14" s="68" t="s">
        <v>451</v>
      </c>
      <c r="G14" s="134" t="s">
        <v>447</v>
      </c>
      <c r="H14" s="37" t="s">
        <v>404</v>
      </c>
      <c r="I14" s="237" t="s">
        <v>361</v>
      </c>
      <c r="J14" s="69">
        <v>0</v>
      </c>
      <c r="K14" s="70">
        <v>73.31</v>
      </c>
      <c r="L14" s="233">
        <v>0</v>
      </c>
      <c r="M14" s="70">
        <v>43.61</v>
      </c>
      <c r="N14" s="41"/>
      <c r="O14" s="47"/>
      <c r="P14" s="42">
        <f t="shared" si="0"/>
        <v>-2.1724999999999994</v>
      </c>
      <c r="Q14" s="43">
        <f t="shared" si="1"/>
        <v>-8.39</v>
      </c>
      <c r="R14" s="3">
        <v>5</v>
      </c>
    </row>
    <row r="15" spans="1:18" s="3" customFormat="1" ht="132" customHeight="1">
      <c r="A15" s="34">
        <v>3</v>
      </c>
      <c r="B15" s="32">
        <v>21</v>
      </c>
      <c r="C15" s="68" t="s">
        <v>246</v>
      </c>
      <c r="D15" s="34">
        <v>1990</v>
      </c>
      <c r="E15" s="34" t="s">
        <v>237</v>
      </c>
      <c r="F15" s="68" t="s">
        <v>435</v>
      </c>
      <c r="G15" s="134" t="s">
        <v>436</v>
      </c>
      <c r="H15" s="46" t="s">
        <v>249</v>
      </c>
      <c r="I15" s="237" t="s">
        <v>6</v>
      </c>
      <c r="J15" s="69">
        <v>0</v>
      </c>
      <c r="K15" s="70">
        <v>79.78</v>
      </c>
      <c r="L15" s="233">
        <v>0</v>
      </c>
      <c r="M15" s="70">
        <v>46.87</v>
      </c>
      <c r="N15" s="41"/>
      <c r="O15" s="47"/>
      <c r="P15" s="42">
        <f t="shared" si="0"/>
        <v>-0.5549999999999997</v>
      </c>
      <c r="Q15" s="43">
        <f t="shared" si="1"/>
        <v>-5.130000000000003</v>
      </c>
      <c r="R15" s="3">
        <v>2</v>
      </c>
    </row>
    <row r="16" spans="1:18" s="3" customFormat="1" ht="132" customHeight="1">
      <c r="A16" s="34">
        <v>4</v>
      </c>
      <c r="B16" s="32">
        <v>13</v>
      </c>
      <c r="C16" s="68" t="s">
        <v>385</v>
      </c>
      <c r="D16" s="34">
        <v>1992</v>
      </c>
      <c r="E16" s="34" t="s">
        <v>250</v>
      </c>
      <c r="F16" s="68" t="s">
        <v>431</v>
      </c>
      <c r="G16" s="134" t="s">
        <v>432</v>
      </c>
      <c r="H16" s="136" t="s">
        <v>384</v>
      </c>
      <c r="I16" s="237" t="s">
        <v>433</v>
      </c>
      <c r="J16" s="69">
        <v>0</v>
      </c>
      <c r="K16" s="70">
        <v>76.88</v>
      </c>
      <c r="L16" s="233">
        <v>4</v>
      </c>
      <c r="M16" s="70">
        <v>43.18</v>
      </c>
      <c r="N16" s="41"/>
      <c r="O16" s="47"/>
      <c r="P16" s="42">
        <f t="shared" si="0"/>
        <v>-1.2800000000000011</v>
      </c>
      <c r="Q16" s="43">
        <f t="shared" si="1"/>
        <v>-8.82</v>
      </c>
      <c r="R16" s="3">
        <v>4</v>
      </c>
    </row>
    <row r="17" spans="1:18" s="3" customFormat="1" ht="132" customHeight="1">
      <c r="A17" s="34">
        <v>5</v>
      </c>
      <c r="B17" s="32">
        <v>101</v>
      </c>
      <c r="C17" s="68" t="s">
        <v>446</v>
      </c>
      <c r="D17" s="34">
        <v>1979</v>
      </c>
      <c r="E17" s="34" t="s">
        <v>250</v>
      </c>
      <c r="F17" s="68" t="s">
        <v>452</v>
      </c>
      <c r="G17" s="134" t="s">
        <v>448</v>
      </c>
      <c r="H17" s="37" t="s">
        <v>404</v>
      </c>
      <c r="I17" s="237" t="s">
        <v>361</v>
      </c>
      <c r="J17" s="69">
        <v>0</v>
      </c>
      <c r="K17" s="70">
        <v>80.97</v>
      </c>
      <c r="L17" s="233">
        <v>10</v>
      </c>
      <c r="M17" s="70">
        <v>61.97</v>
      </c>
      <c r="N17" s="41"/>
      <c r="O17" s="47"/>
      <c r="P17" s="42">
        <f t="shared" si="0"/>
        <v>-0.2575000000000003</v>
      </c>
      <c r="Q17" s="43">
        <f t="shared" si="1"/>
        <v>9.969999999999999</v>
      </c>
      <c r="R17" s="3">
        <v>1</v>
      </c>
    </row>
    <row r="18" spans="1:17" s="3" customFormat="1" ht="132" customHeight="1">
      <c r="A18" s="34">
        <v>6</v>
      </c>
      <c r="B18" s="32">
        <v>59</v>
      </c>
      <c r="C18" s="68" t="s">
        <v>343</v>
      </c>
      <c r="D18" s="34">
        <v>1992</v>
      </c>
      <c r="E18" s="34" t="s">
        <v>237</v>
      </c>
      <c r="F18" s="68" t="s">
        <v>439</v>
      </c>
      <c r="G18" s="134" t="s">
        <v>679</v>
      </c>
      <c r="H18" s="136" t="s">
        <v>342</v>
      </c>
      <c r="I18" s="237" t="s">
        <v>399</v>
      </c>
      <c r="J18" s="69">
        <v>4</v>
      </c>
      <c r="K18" s="70">
        <v>73.6</v>
      </c>
      <c r="L18" s="233"/>
      <c r="M18" s="70"/>
      <c r="N18" s="41"/>
      <c r="O18" s="47"/>
      <c r="P18" s="42">
        <f t="shared" si="0"/>
        <v>-2.1000000000000014</v>
      </c>
      <c r="Q18" s="43">
        <f t="shared" si="1"/>
        <v>-52</v>
      </c>
    </row>
    <row r="19" spans="1:17" s="3" customFormat="1" ht="132" customHeight="1">
      <c r="A19" s="34">
        <v>7</v>
      </c>
      <c r="B19" s="32">
        <v>123</v>
      </c>
      <c r="C19" s="68" t="s">
        <v>366</v>
      </c>
      <c r="D19" s="34">
        <v>1988</v>
      </c>
      <c r="E19" s="34" t="s">
        <v>237</v>
      </c>
      <c r="F19" s="68" t="s">
        <v>449</v>
      </c>
      <c r="G19" s="134" t="s">
        <v>450</v>
      </c>
      <c r="H19" s="136" t="s">
        <v>369</v>
      </c>
      <c r="I19" s="237" t="s">
        <v>6</v>
      </c>
      <c r="J19" s="69">
        <v>4</v>
      </c>
      <c r="K19" s="70">
        <v>77.47</v>
      </c>
      <c r="L19" s="233"/>
      <c r="M19" s="70"/>
      <c r="N19" s="41"/>
      <c r="O19" s="47"/>
      <c r="P19" s="42">
        <f t="shared" si="0"/>
        <v>-1.1325000000000003</v>
      </c>
      <c r="Q19" s="43">
        <f t="shared" si="1"/>
        <v>-52</v>
      </c>
    </row>
    <row r="20" spans="1:17" s="3" customFormat="1" ht="132" customHeight="1">
      <c r="A20" s="34">
        <v>8</v>
      </c>
      <c r="B20" s="32">
        <v>154</v>
      </c>
      <c r="C20" s="68" t="s">
        <v>475</v>
      </c>
      <c r="D20" s="34">
        <v>1997</v>
      </c>
      <c r="E20" s="34" t="s">
        <v>250</v>
      </c>
      <c r="F20" s="68" t="s">
        <v>586</v>
      </c>
      <c r="G20" s="134" t="s">
        <v>807</v>
      </c>
      <c r="H20" s="136" t="s">
        <v>913</v>
      </c>
      <c r="I20" s="237" t="s">
        <v>414</v>
      </c>
      <c r="J20" s="69">
        <v>5</v>
      </c>
      <c r="K20" s="70">
        <v>82.31</v>
      </c>
      <c r="L20" s="233"/>
      <c r="M20" s="70"/>
      <c r="N20" s="41"/>
      <c r="O20" s="47"/>
      <c r="P20" s="42">
        <f t="shared" si="0"/>
        <v>0.07750000000000057</v>
      </c>
      <c r="Q20" s="43">
        <f t="shared" si="1"/>
        <v>-52</v>
      </c>
    </row>
    <row r="21" spans="1:17" s="3" customFormat="1" ht="132" customHeight="1">
      <c r="A21" s="34">
        <v>9</v>
      </c>
      <c r="B21" s="32">
        <v>18</v>
      </c>
      <c r="C21" s="68" t="s">
        <v>385</v>
      </c>
      <c r="D21" s="34">
        <v>1992</v>
      </c>
      <c r="E21" s="34" t="s">
        <v>250</v>
      </c>
      <c r="F21" s="68" t="s">
        <v>453</v>
      </c>
      <c r="G21" s="134"/>
      <c r="H21" s="136" t="s">
        <v>434</v>
      </c>
      <c r="I21" s="237" t="s">
        <v>433</v>
      </c>
      <c r="J21" s="69">
        <v>9</v>
      </c>
      <c r="K21" s="70">
        <v>83.09</v>
      </c>
      <c r="L21" s="233"/>
      <c r="M21" s="70"/>
      <c r="N21" s="41"/>
      <c r="O21" s="47"/>
      <c r="P21" s="42">
        <f t="shared" si="0"/>
        <v>0.27250000000000085</v>
      </c>
      <c r="Q21" s="43">
        <f t="shared" si="1"/>
        <v>-52</v>
      </c>
    </row>
    <row r="22" spans="1:17" s="3" customFormat="1" ht="132" customHeight="1">
      <c r="A22" s="34">
        <v>10</v>
      </c>
      <c r="B22" s="32">
        <v>98</v>
      </c>
      <c r="C22" s="68" t="s">
        <v>361</v>
      </c>
      <c r="D22" s="34">
        <v>1968</v>
      </c>
      <c r="E22" s="34" t="s">
        <v>362</v>
      </c>
      <c r="F22" s="68" t="s">
        <v>908</v>
      </c>
      <c r="G22" s="134" t="s">
        <v>468</v>
      </c>
      <c r="H22" s="136" t="s">
        <v>364</v>
      </c>
      <c r="I22" s="237" t="s">
        <v>365</v>
      </c>
      <c r="J22" s="69">
        <v>9</v>
      </c>
      <c r="K22" s="70">
        <v>85.06</v>
      </c>
      <c r="L22" s="233"/>
      <c r="M22" s="70"/>
      <c r="N22" s="41"/>
      <c r="O22" s="47"/>
      <c r="P22" s="42">
        <f t="shared" si="0"/>
        <v>0.7650000000000006</v>
      </c>
      <c r="Q22" s="43">
        <f t="shared" si="1"/>
        <v>-52</v>
      </c>
    </row>
    <row r="23" spans="1:17" s="3" customFormat="1" ht="132" customHeight="1">
      <c r="A23" s="34">
        <v>11</v>
      </c>
      <c r="B23" s="32">
        <v>96</v>
      </c>
      <c r="C23" s="68" t="s">
        <v>442</v>
      </c>
      <c r="D23" s="34">
        <v>1985</v>
      </c>
      <c r="E23" s="34" t="s">
        <v>250</v>
      </c>
      <c r="F23" s="68" t="s">
        <v>443</v>
      </c>
      <c r="G23" s="134"/>
      <c r="H23" s="137" t="s">
        <v>914</v>
      </c>
      <c r="I23" s="237" t="s">
        <v>445</v>
      </c>
      <c r="J23" s="69">
        <v>12</v>
      </c>
      <c r="K23" s="70">
        <v>110.03</v>
      </c>
      <c r="L23" s="233"/>
      <c r="M23" s="70"/>
      <c r="N23" s="41"/>
      <c r="O23" s="47"/>
      <c r="P23" s="42">
        <f t="shared" si="0"/>
        <v>7.0075</v>
      </c>
      <c r="Q23" s="43">
        <f t="shared" si="1"/>
        <v>-52</v>
      </c>
    </row>
    <row r="24" spans="1:17" s="3" customFormat="1" ht="54.75" customHeight="1">
      <c r="A24" s="468" t="s">
        <v>912</v>
      </c>
      <c r="B24" s="469"/>
      <c r="C24" s="469"/>
      <c r="D24" s="469"/>
      <c r="E24" s="469"/>
      <c r="F24" s="469"/>
      <c r="G24" s="469"/>
      <c r="H24" s="469"/>
      <c r="I24" s="469"/>
      <c r="J24" s="470"/>
      <c r="K24" s="470"/>
      <c r="L24" s="470"/>
      <c r="M24" s="470"/>
      <c r="N24" s="470"/>
      <c r="O24" s="471"/>
      <c r="P24" s="42">
        <f t="shared" si="0"/>
        <v>-20.5</v>
      </c>
      <c r="Q24" s="43">
        <f t="shared" si="1"/>
        <v>-52</v>
      </c>
    </row>
    <row r="25" spans="1:17" s="3" customFormat="1" ht="132" customHeight="1">
      <c r="A25" s="34">
        <v>1</v>
      </c>
      <c r="B25" s="32">
        <v>11</v>
      </c>
      <c r="C25" s="68" t="s">
        <v>385</v>
      </c>
      <c r="D25" s="34">
        <v>1992</v>
      </c>
      <c r="E25" s="34" t="s">
        <v>250</v>
      </c>
      <c r="F25" s="68" t="s">
        <v>426</v>
      </c>
      <c r="G25" s="134" t="s">
        <v>383</v>
      </c>
      <c r="H25" s="136" t="s">
        <v>384</v>
      </c>
      <c r="I25" s="237" t="s">
        <v>433</v>
      </c>
      <c r="J25" s="69">
        <v>0</v>
      </c>
      <c r="K25" s="70">
        <v>76.82</v>
      </c>
      <c r="L25" s="233">
        <v>0</v>
      </c>
      <c r="M25" s="70">
        <v>38.6</v>
      </c>
      <c r="N25" s="41"/>
      <c r="O25" s="47"/>
      <c r="P25" s="42">
        <f t="shared" si="0"/>
        <v>-1.2950000000000017</v>
      </c>
      <c r="Q25" s="43">
        <f t="shared" si="1"/>
        <v>-13.399999999999999</v>
      </c>
    </row>
    <row r="26" spans="1:18" s="3" customFormat="1" ht="132" customHeight="1">
      <c r="A26" s="34">
        <v>2</v>
      </c>
      <c r="B26" s="32">
        <v>44</v>
      </c>
      <c r="C26" s="68" t="s">
        <v>394</v>
      </c>
      <c r="D26" s="34">
        <v>1988</v>
      </c>
      <c r="E26" s="34" t="s">
        <v>250</v>
      </c>
      <c r="F26" s="68" t="s">
        <v>459</v>
      </c>
      <c r="G26" s="134" t="s">
        <v>478</v>
      </c>
      <c r="H26" s="136" t="s">
        <v>305</v>
      </c>
      <c r="I26" s="237" t="s">
        <v>6</v>
      </c>
      <c r="J26" s="69">
        <v>0</v>
      </c>
      <c r="K26" s="70">
        <v>65.53</v>
      </c>
      <c r="L26" s="233">
        <v>0</v>
      </c>
      <c r="M26" s="70">
        <v>38.86</v>
      </c>
      <c r="N26" s="41"/>
      <c r="O26" s="47"/>
      <c r="P26" s="42">
        <f t="shared" si="0"/>
        <v>-4.1175</v>
      </c>
      <c r="Q26" s="43">
        <f t="shared" si="1"/>
        <v>-13.14</v>
      </c>
      <c r="R26" s="3">
        <v>3</v>
      </c>
    </row>
    <row r="27" spans="1:18" s="3" customFormat="1" ht="132" customHeight="1">
      <c r="A27" s="34">
        <v>3</v>
      </c>
      <c r="B27" s="32">
        <v>130</v>
      </c>
      <c r="C27" s="68" t="s">
        <v>202</v>
      </c>
      <c r="D27" s="34">
        <v>1989</v>
      </c>
      <c r="E27" s="34" t="s">
        <v>250</v>
      </c>
      <c r="F27" s="68" t="s">
        <v>469</v>
      </c>
      <c r="G27" s="134" t="s">
        <v>809</v>
      </c>
      <c r="H27" s="136" t="s">
        <v>201</v>
      </c>
      <c r="I27" s="237" t="s">
        <v>252</v>
      </c>
      <c r="J27" s="69">
        <v>0</v>
      </c>
      <c r="K27" s="70">
        <v>71.45</v>
      </c>
      <c r="L27" s="233">
        <v>0</v>
      </c>
      <c r="M27" s="70">
        <v>38.96</v>
      </c>
      <c r="N27" s="41"/>
      <c r="O27" s="47"/>
      <c r="P27" s="42">
        <f t="shared" si="0"/>
        <v>-2.6374999999999993</v>
      </c>
      <c r="Q27" s="43">
        <f t="shared" si="1"/>
        <v>-13.04</v>
      </c>
      <c r="R27" s="3">
        <v>4</v>
      </c>
    </row>
    <row r="28" spans="1:18" s="3" customFormat="1" ht="132" customHeight="1">
      <c r="A28" s="34">
        <v>4</v>
      </c>
      <c r="B28" s="32">
        <v>12</v>
      </c>
      <c r="C28" s="68" t="s">
        <v>385</v>
      </c>
      <c r="D28" s="34">
        <v>1992</v>
      </c>
      <c r="E28" s="34" t="s">
        <v>250</v>
      </c>
      <c r="F28" s="68" t="s">
        <v>483</v>
      </c>
      <c r="G28" s="134" t="s">
        <v>454</v>
      </c>
      <c r="H28" s="136" t="s">
        <v>384</v>
      </c>
      <c r="I28" s="237" t="s">
        <v>433</v>
      </c>
      <c r="J28" s="69">
        <v>0</v>
      </c>
      <c r="K28" s="70">
        <v>73.81</v>
      </c>
      <c r="L28" s="233">
        <v>4</v>
      </c>
      <c r="M28" s="70">
        <v>40.38</v>
      </c>
      <c r="N28" s="41"/>
      <c r="O28" s="47"/>
      <c r="P28" s="42">
        <f t="shared" si="0"/>
        <v>-2.0474999999999994</v>
      </c>
      <c r="Q28" s="43">
        <f t="shared" si="1"/>
        <v>-11.619999999999997</v>
      </c>
      <c r="R28" s="3">
        <v>2</v>
      </c>
    </row>
    <row r="29" spans="1:18" s="3" customFormat="1" ht="132" customHeight="1">
      <c r="A29" s="34">
        <v>5</v>
      </c>
      <c r="B29" s="32">
        <v>90</v>
      </c>
      <c r="C29" s="68" t="s">
        <v>461</v>
      </c>
      <c r="D29" s="34">
        <v>1991</v>
      </c>
      <c r="E29" s="34" t="s">
        <v>237</v>
      </c>
      <c r="F29" s="68" t="s">
        <v>462</v>
      </c>
      <c r="G29" s="134" t="s">
        <v>463</v>
      </c>
      <c r="H29" s="136" t="s">
        <v>464</v>
      </c>
      <c r="I29" s="237" t="s">
        <v>465</v>
      </c>
      <c r="J29" s="69">
        <v>0</v>
      </c>
      <c r="K29" s="70">
        <v>78.4</v>
      </c>
      <c r="L29" s="233">
        <v>4</v>
      </c>
      <c r="M29" s="70">
        <v>44.65</v>
      </c>
      <c r="N29" s="41"/>
      <c r="O29" s="47"/>
      <c r="P29" s="42">
        <f t="shared" si="0"/>
        <v>-0.8999999999999986</v>
      </c>
      <c r="Q29" s="43">
        <f t="shared" si="1"/>
        <v>-7.350000000000001</v>
      </c>
      <c r="R29" s="3">
        <v>5</v>
      </c>
    </row>
    <row r="30" spans="1:18" s="3" customFormat="1" ht="132" customHeight="1">
      <c r="A30" s="34">
        <v>6</v>
      </c>
      <c r="B30" s="32">
        <v>91</v>
      </c>
      <c r="C30" s="68" t="s">
        <v>461</v>
      </c>
      <c r="D30" s="34">
        <v>1991</v>
      </c>
      <c r="E30" s="34" t="s">
        <v>237</v>
      </c>
      <c r="F30" s="68" t="s">
        <v>466</v>
      </c>
      <c r="G30" s="134" t="s">
        <v>808</v>
      </c>
      <c r="H30" s="136" t="s">
        <v>464</v>
      </c>
      <c r="I30" s="237" t="s">
        <v>465</v>
      </c>
      <c r="J30" s="69">
        <v>0</v>
      </c>
      <c r="K30" s="70">
        <v>77.77</v>
      </c>
      <c r="L30" s="233">
        <v>4</v>
      </c>
      <c r="M30" s="70">
        <v>44.7</v>
      </c>
      <c r="N30" s="41"/>
      <c r="O30" s="47"/>
      <c r="P30" s="42">
        <f t="shared" si="0"/>
        <v>-1.057500000000001</v>
      </c>
      <c r="Q30" s="43">
        <f t="shared" si="1"/>
        <v>-7.299999999999997</v>
      </c>
      <c r="R30" s="3">
        <v>1</v>
      </c>
    </row>
    <row r="31" spans="1:17" s="3" customFormat="1" ht="132" customHeight="1">
      <c r="A31" s="34">
        <v>7</v>
      </c>
      <c r="B31" s="32">
        <v>150</v>
      </c>
      <c r="C31" s="68" t="s">
        <v>474</v>
      </c>
      <c r="D31" s="34">
        <v>1998</v>
      </c>
      <c r="E31" s="34" t="s">
        <v>250</v>
      </c>
      <c r="F31" s="68" t="s">
        <v>480</v>
      </c>
      <c r="G31" s="134"/>
      <c r="H31" s="136" t="s">
        <v>413</v>
      </c>
      <c r="I31" s="237" t="s">
        <v>414</v>
      </c>
      <c r="J31" s="69">
        <v>4</v>
      </c>
      <c r="K31" s="70">
        <v>72.95</v>
      </c>
      <c r="L31" s="233"/>
      <c r="M31" s="70"/>
      <c r="N31" s="41"/>
      <c r="O31" s="47"/>
      <c r="P31" s="42">
        <f t="shared" si="0"/>
        <v>-2.2624999999999993</v>
      </c>
      <c r="Q31" s="43">
        <f t="shared" si="1"/>
        <v>-52</v>
      </c>
    </row>
    <row r="32" spans="1:17" s="3" customFormat="1" ht="132" customHeight="1">
      <c r="A32" s="34">
        <v>8</v>
      </c>
      <c r="B32" s="32">
        <v>138</v>
      </c>
      <c r="C32" s="68" t="s">
        <v>470</v>
      </c>
      <c r="D32" s="34">
        <v>1984</v>
      </c>
      <c r="E32" s="34" t="s">
        <v>250</v>
      </c>
      <c r="F32" s="68" t="s">
        <v>472</v>
      </c>
      <c r="G32" s="134" t="s">
        <v>473</v>
      </c>
      <c r="H32" s="136" t="s">
        <v>413</v>
      </c>
      <c r="I32" s="237" t="s">
        <v>414</v>
      </c>
      <c r="J32" s="69">
        <v>4</v>
      </c>
      <c r="K32" s="70">
        <v>75.48</v>
      </c>
      <c r="L32" s="233"/>
      <c r="M32" s="70"/>
      <c r="N32" s="41"/>
      <c r="O32" s="47"/>
      <c r="P32" s="42">
        <f t="shared" si="0"/>
        <v>-1.629999999999999</v>
      </c>
      <c r="Q32" s="43">
        <f t="shared" si="1"/>
        <v>-52</v>
      </c>
    </row>
    <row r="33" spans="1:17" s="3" customFormat="1" ht="132" customHeight="1">
      <c r="A33" s="34">
        <v>9</v>
      </c>
      <c r="B33" s="32">
        <v>136</v>
      </c>
      <c r="C33" s="68" t="s">
        <v>470</v>
      </c>
      <c r="D33" s="34">
        <v>1984</v>
      </c>
      <c r="E33" s="34" t="s">
        <v>250</v>
      </c>
      <c r="F33" s="68" t="s">
        <v>471</v>
      </c>
      <c r="G33" s="134"/>
      <c r="H33" s="136" t="s">
        <v>413</v>
      </c>
      <c r="I33" s="237" t="s">
        <v>414</v>
      </c>
      <c r="J33" s="69">
        <v>5</v>
      </c>
      <c r="K33" s="70">
        <v>83.06</v>
      </c>
      <c r="L33" s="233"/>
      <c r="M33" s="70"/>
      <c r="N33" s="41"/>
      <c r="O33" s="47"/>
      <c r="P33" s="42">
        <f t="shared" si="0"/>
        <v>0.26500000000000057</v>
      </c>
      <c r="Q33" s="43">
        <f t="shared" si="1"/>
        <v>-52</v>
      </c>
    </row>
    <row r="34" spans="1:17" s="3" customFormat="1" ht="132" customHeight="1">
      <c r="A34" s="34">
        <v>10</v>
      </c>
      <c r="B34" s="32">
        <v>19</v>
      </c>
      <c r="C34" s="68" t="s">
        <v>455</v>
      </c>
      <c r="D34" s="34">
        <v>1985</v>
      </c>
      <c r="E34" s="34" t="s">
        <v>237</v>
      </c>
      <c r="F34" s="68" t="s">
        <v>456</v>
      </c>
      <c r="G34" s="134" t="s">
        <v>457</v>
      </c>
      <c r="H34" s="136" t="s">
        <v>458</v>
      </c>
      <c r="I34" s="237" t="s">
        <v>385</v>
      </c>
      <c r="J34" s="69">
        <v>12</v>
      </c>
      <c r="K34" s="70">
        <v>81.7</v>
      </c>
      <c r="L34" s="233"/>
      <c r="M34" s="70"/>
      <c r="N34" s="41"/>
      <c r="O34" s="47"/>
      <c r="P34" s="42">
        <f t="shared" si="0"/>
        <v>-0.07499999999999929</v>
      </c>
      <c r="Q34" s="43">
        <f t="shared" si="1"/>
        <v>-52</v>
      </c>
    </row>
    <row r="35" spans="1:17" s="3" customFormat="1" ht="132" customHeight="1">
      <c r="A35" s="34">
        <v>11</v>
      </c>
      <c r="B35" s="32">
        <v>29</v>
      </c>
      <c r="C35" s="68" t="s">
        <v>349</v>
      </c>
      <c r="D35" s="34">
        <v>1970</v>
      </c>
      <c r="E35" s="34" t="s">
        <v>237</v>
      </c>
      <c r="F35" s="68" t="s">
        <v>481</v>
      </c>
      <c r="G35" s="134"/>
      <c r="H35" s="136" t="s">
        <v>201</v>
      </c>
      <c r="I35" s="237" t="s">
        <v>6</v>
      </c>
      <c r="J35" s="69">
        <v>16</v>
      </c>
      <c r="K35" s="70">
        <v>74.66</v>
      </c>
      <c r="L35" s="233"/>
      <c r="M35" s="70"/>
      <c r="N35" s="41"/>
      <c r="O35" s="47"/>
      <c r="P35" s="42">
        <f t="shared" si="0"/>
        <v>-1.8350000000000009</v>
      </c>
      <c r="Q35" s="43">
        <f t="shared" si="1"/>
        <v>-52</v>
      </c>
    </row>
    <row r="36" spans="1:12" s="54" customFormat="1" ht="48.75" customHeight="1">
      <c r="A36" s="50"/>
      <c r="B36" s="50"/>
      <c r="C36" s="51" t="s">
        <v>77</v>
      </c>
      <c r="D36" s="52"/>
      <c r="E36" s="52"/>
      <c r="F36" s="52"/>
      <c r="G36" s="52"/>
      <c r="H36" s="53"/>
      <c r="I36" s="52"/>
      <c r="J36" s="51" t="s">
        <v>78</v>
      </c>
      <c r="K36" s="50"/>
      <c r="L36" s="50"/>
    </row>
    <row r="37" spans="1:12" s="54" customFormat="1" ht="48.75" customHeight="1">
      <c r="A37" s="50"/>
      <c r="B37" s="50"/>
      <c r="C37" s="51" t="s">
        <v>79</v>
      </c>
      <c r="D37" s="52"/>
      <c r="E37" s="55"/>
      <c r="F37" s="52"/>
      <c r="G37" s="52"/>
      <c r="H37" s="53"/>
      <c r="I37" s="52"/>
      <c r="J37" s="51" t="s">
        <v>80</v>
      </c>
      <c r="K37" s="50"/>
      <c r="L37" s="50"/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</sheetData>
  <sheetProtection/>
  <mergeCells count="29">
    <mergeCell ref="A24:O24"/>
    <mergeCell ref="A12:O12"/>
    <mergeCell ref="G8:G10"/>
    <mergeCell ref="H8:H10"/>
    <mergeCell ref="I8:I10"/>
    <mergeCell ref="J8:M8"/>
    <mergeCell ref="N8:N10"/>
    <mergeCell ref="O8:O10"/>
    <mergeCell ref="J9:K9"/>
    <mergeCell ref="L9:M9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A1:O1"/>
    <mergeCell ref="A2:O2"/>
    <mergeCell ref="A3:O3"/>
    <mergeCell ref="A4:O4"/>
    <mergeCell ref="A5:O5"/>
    <mergeCell ref="A6:B6"/>
    <mergeCell ref="D6:F6"/>
    <mergeCell ref="G6:H6"/>
    <mergeCell ref="I6:O6"/>
  </mergeCells>
  <printOptions/>
  <pageMargins left="0" right="0" top="0" bottom="0" header="0" footer="0"/>
  <pageSetup horizontalDpi="600" verticalDpi="600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40"/>
  <sheetViews>
    <sheetView view="pageBreakPreview" zoomScale="38" zoomScaleSheetLayoutView="38" zoomScalePageLayoutView="0" workbookViewId="0" topLeftCell="A18">
      <selection activeCell="F28" sqref="F28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83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47.25" customHeight="1">
      <c r="A7" s="304" t="s">
        <v>21</v>
      </c>
      <c r="B7" s="304"/>
      <c r="C7" s="56" t="s">
        <v>22</v>
      </c>
      <c r="D7" s="304" t="s">
        <v>85</v>
      </c>
      <c r="E7" s="304"/>
      <c r="F7" s="304"/>
      <c r="G7" s="305"/>
      <c r="H7" s="305"/>
      <c r="I7" s="305" t="s">
        <v>38</v>
      </c>
      <c r="J7" s="305"/>
      <c r="K7" s="305"/>
      <c r="L7" s="305"/>
      <c r="M7" s="305"/>
      <c r="N7" s="305"/>
      <c r="O7" s="305"/>
    </row>
    <row r="8" spans="1:15" s="2" customFormat="1" ht="33" customHeight="1">
      <c r="A8" s="276" t="s">
        <v>65</v>
      </c>
      <c r="B8" s="307" t="s">
        <v>3</v>
      </c>
      <c r="C8" s="307" t="s">
        <v>1</v>
      </c>
      <c r="D8" s="307" t="s">
        <v>66</v>
      </c>
      <c r="E8" s="307" t="s">
        <v>4</v>
      </c>
      <c r="F8" s="307" t="s">
        <v>2</v>
      </c>
      <c r="G8" s="297" t="s">
        <v>8</v>
      </c>
      <c r="H8" s="300" t="s">
        <v>9</v>
      </c>
      <c r="I8" s="300" t="s">
        <v>67</v>
      </c>
      <c r="J8" s="303" t="s">
        <v>68</v>
      </c>
      <c r="K8" s="303"/>
      <c r="L8" s="303"/>
      <c r="M8" s="303"/>
      <c r="N8" s="300"/>
      <c r="O8" s="300"/>
    </row>
    <row r="9" spans="1:15" s="2" customFormat="1" ht="33" customHeight="1">
      <c r="A9" s="277"/>
      <c r="B9" s="308"/>
      <c r="C9" s="308"/>
      <c r="D9" s="308"/>
      <c r="E9" s="308"/>
      <c r="F9" s="308"/>
      <c r="G9" s="298"/>
      <c r="H9" s="301"/>
      <c r="I9" s="301"/>
      <c r="J9" s="303" t="s">
        <v>70</v>
      </c>
      <c r="K9" s="303"/>
      <c r="L9" s="303" t="s">
        <v>71</v>
      </c>
      <c r="M9" s="303"/>
      <c r="N9" s="301"/>
      <c r="O9" s="301"/>
    </row>
    <row r="10" spans="1:17" s="3" customFormat="1" ht="32.25" customHeight="1">
      <c r="A10" s="306"/>
      <c r="B10" s="309"/>
      <c r="C10" s="309"/>
      <c r="D10" s="309"/>
      <c r="E10" s="309"/>
      <c r="F10" s="309"/>
      <c r="G10" s="299"/>
      <c r="H10" s="302"/>
      <c r="I10" s="302"/>
      <c r="J10" s="66" t="s">
        <v>72</v>
      </c>
      <c r="K10" s="67" t="s">
        <v>73</v>
      </c>
      <c r="L10" s="66" t="s">
        <v>72</v>
      </c>
      <c r="M10" s="67" t="s">
        <v>73</v>
      </c>
      <c r="N10" s="302"/>
      <c r="O10" s="302"/>
      <c r="P10" s="30">
        <v>43</v>
      </c>
      <c r="Q10" s="30">
        <v>52</v>
      </c>
    </row>
    <row r="11" spans="1:17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  <c r="P11" s="42" t="e">
        <f>(#REF!-$P$10)/4</f>
        <v>#REF!</v>
      </c>
      <c r="Q11" s="43" t="e">
        <f>(#REF!-$Q$10)/4</f>
        <v>#REF!</v>
      </c>
    </row>
    <row r="12" spans="1:17" s="3" customFormat="1" ht="109.5" customHeight="1">
      <c r="A12" s="34">
        <v>1</v>
      </c>
      <c r="B12" s="32">
        <v>108</v>
      </c>
      <c r="C12" s="44" t="s">
        <v>290</v>
      </c>
      <c r="D12" s="34">
        <v>1964</v>
      </c>
      <c r="E12" s="34" t="s">
        <v>250</v>
      </c>
      <c r="F12" s="44" t="s">
        <v>291</v>
      </c>
      <c r="G12" s="45" t="s">
        <v>292</v>
      </c>
      <c r="H12" s="46" t="s">
        <v>289</v>
      </c>
      <c r="I12" s="37" t="s">
        <v>290</v>
      </c>
      <c r="J12" s="71">
        <v>0</v>
      </c>
      <c r="K12" s="72">
        <v>36.91</v>
      </c>
      <c r="L12" s="73">
        <v>0</v>
      </c>
      <c r="M12" s="72">
        <v>32.72</v>
      </c>
      <c r="N12" s="41"/>
      <c r="O12" s="47"/>
      <c r="P12" s="42">
        <f aca="true" t="shared" si="0" ref="P12:P38">(K12-$P$10)/4</f>
        <v>-1.5225000000000009</v>
      </c>
      <c r="Q12" s="43">
        <f aca="true" t="shared" si="1" ref="Q12:Q38">(M12-$Q$10)/4</f>
        <v>-4.82</v>
      </c>
    </row>
    <row r="13" spans="1:17" s="3" customFormat="1" ht="109.5" customHeight="1">
      <c r="A13" s="34">
        <v>2</v>
      </c>
      <c r="B13" s="32">
        <v>40</v>
      </c>
      <c r="C13" s="44" t="s">
        <v>74</v>
      </c>
      <c r="D13" s="34">
        <v>1981</v>
      </c>
      <c r="E13" s="34" t="s">
        <v>237</v>
      </c>
      <c r="F13" s="44" t="s">
        <v>259</v>
      </c>
      <c r="G13" s="45" t="s">
        <v>260</v>
      </c>
      <c r="H13" s="46" t="s">
        <v>261</v>
      </c>
      <c r="I13" s="37" t="s">
        <v>6</v>
      </c>
      <c r="J13" s="71">
        <v>0</v>
      </c>
      <c r="K13" s="72">
        <v>33.15</v>
      </c>
      <c r="L13" s="73">
        <v>0</v>
      </c>
      <c r="M13" s="72">
        <v>33.91</v>
      </c>
      <c r="N13" s="41"/>
      <c r="O13" s="47"/>
      <c r="P13" s="42">
        <f t="shared" si="0"/>
        <v>-2.4625000000000004</v>
      </c>
      <c r="Q13" s="43">
        <f t="shared" si="1"/>
        <v>-4.522500000000001</v>
      </c>
    </row>
    <row r="14" spans="1:17" s="3" customFormat="1" ht="109.5" customHeight="1">
      <c r="A14" s="34">
        <v>3</v>
      </c>
      <c r="B14" s="32">
        <v>121</v>
      </c>
      <c r="C14" s="44" t="s">
        <v>296</v>
      </c>
      <c r="D14" s="34">
        <v>1994</v>
      </c>
      <c r="E14" s="34" t="s">
        <v>228</v>
      </c>
      <c r="F14" s="44" t="s">
        <v>707</v>
      </c>
      <c r="G14" s="45" t="s">
        <v>882</v>
      </c>
      <c r="H14" s="46" t="s">
        <v>298</v>
      </c>
      <c r="I14" s="37" t="s">
        <v>299</v>
      </c>
      <c r="J14" s="71">
        <v>0</v>
      </c>
      <c r="K14" s="72">
        <v>34.38</v>
      </c>
      <c r="L14" s="73">
        <v>0</v>
      </c>
      <c r="M14" s="72">
        <v>35.4</v>
      </c>
      <c r="N14" s="41"/>
      <c r="O14" s="47"/>
      <c r="P14" s="42">
        <f t="shared" si="0"/>
        <v>-2.1549999999999994</v>
      </c>
      <c r="Q14" s="43">
        <f t="shared" si="1"/>
        <v>-4.15</v>
      </c>
    </row>
    <row r="15" spans="1:17" s="3" customFormat="1" ht="109.5" customHeight="1">
      <c r="A15" s="34">
        <v>4</v>
      </c>
      <c r="B15" s="32">
        <v>2</v>
      </c>
      <c r="C15" s="44" t="s">
        <v>236</v>
      </c>
      <c r="D15" s="34">
        <v>1976</v>
      </c>
      <c r="E15" s="34" t="s">
        <v>237</v>
      </c>
      <c r="F15" s="44" t="s">
        <v>241</v>
      </c>
      <c r="G15" s="45" t="s">
        <v>242</v>
      </c>
      <c r="H15" s="46" t="s">
        <v>239</v>
      </c>
      <c r="I15" s="37" t="s">
        <v>240</v>
      </c>
      <c r="J15" s="71">
        <v>0</v>
      </c>
      <c r="K15" s="72">
        <v>39.87</v>
      </c>
      <c r="L15" s="73">
        <v>0</v>
      </c>
      <c r="M15" s="72">
        <v>35.86</v>
      </c>
      <c r="N15" s="41"/>
      <c r="O15" s="47"/>
      <c r="P15" s="42">
        <f t="shared" si="0"/>
        <v>-0.7825000000000006</v>
      </c>
      <c r="Q15" s="43">
        <f t="shared" si="1"/>
        <v>-4.035</v>
      </c>
    </row>
    <row r="16" spans="1:17" s="3" customFormat="1" ht="109.5" customHeight="1">
      <c r="A16" s="34">
        <v>5</v>
      </c>
      <c r="B16" s="32">
        <v>122</v>
      </c>
      <c r="C16" s="44" t="s">
        <v>300</v>
      </c>
      <c r="D16" s="34">
        <v>2001</v>
      </c>
      <c r="E16" s="34" t="s">
        <v>177</v>
      </c>
      <c r="F16" s="44" t="s">
        <v>883</v>
      </c>
      <c r="G16" s="45" t="s">
        <v>884</v>
      </c>
      <c r="H16" s="46" t="s">
        <v>298</v>
      </c>
      <c r="I16" s="37" t="s">
        <v>299</v>
      </c>
      <c r="J16" s="71">
        <v>0</v>
      </c>
      <c r="K16" s="72">
        <v>35.79</v>
      </c>
      <c r="L16" s="73">
        <v>0</v>
      </c>
      <c r="M16" s="72">
        <v>36.17</v>
      </c>
      <c r="N16" s="41"/>
      <c r="O16" s="47"/>
      <c r="P16" s="42">
        <f t="shared" si="0"/>
        <v>-1.8025000000000002</v>
      </c>
      <c r="Q16" s="43">
        <f t="shared" si="1"/>
        <v>-3.9574999999999996</v>
      </c>
    </row>
    <row r="17" spans="1:17" s="3" customFormat="1" ht="109.5" customHeight="1">
      <c r="A17" s="34">
        <v>6</v>
      </c>
      <c r="B17" s="32">
        <v>37</v>
      </c>
      <c r="C17" s="44" t="s">
        <v>255</v>
      </c>
      <c r="D17" s="34">
        <v>1981</v>
      </c>
      <c r="E17" s="34" t="s">
        <v>250</v>
      </c>
      <c r="F17" s="44" t="s">
        <v>885</v>
      </c>
      <c r="G17" s="45" t="s">
        <v>886</v>
      </c>
      <c r="H17" s="46" t="s">
        <v>256</v>
      </c>
      <c r="I17" s="37" t="s">
        <v>180</v>
      </c>
      <c r="J17" s="71">
        <v>0</v>
      </c>
      <c r="K17" s="72">
        <v>36.95</v>
      </c>
      <c r="L17" s="73">
        <v>0</v>
      </c>
      <c r="M17" s="72">
        <v>36.19</v>
      </c>
      <c r="N17" s="41"/>
      <c r="O17" s="47"/>
      <c r="P17" s="42">
        <f t="shared" si="0"/>
        <v>-1.5124999999999993</v>
      </c>
      <c r="Q17" s="43">
        <f t="shared" si="1"/>
        <v>-3.9525000000000006</v>
      </c>
    </row>
    <row r="18" spans="1:17" s="3" customFormat="1" ht="109.5" customHeight="1">
      <c r="A18" s="34">
        <v>7</v>
      </c>
      <c r="B18" s="32">
        <v>53</v>
      </c>
      <c r="C18" s="44" t="s">
        <v>270</v>
      </c>
      <c r="D18" s="34">
        <v>1995</v>
      </c>
      <c r="E18" s="34" t="s">
        <v>181</v>
      </c>
      <c r="F18" s="44" t="s">
        <v>271</v>
      </c>
      <c r="G18" s="45" t="s">
        <v>272</v>
      </c>
      <c r="H18" s="76" t="s">
        <v>273</v>
      </c>
      <c r="I18" s="37" t="s">
        <v>274</v>
      </c>
      <c r="J18" s="71">
        <v>0</v>
      </c>
      <c r="K18" s="72">
        <v>36.11</v>
      </c>
      <c r="L18" s="73">
        <v>0</v>
      </c>
      <c r="M18" s="72">
        <v>36.34</v>
      </c>
      <c r="N18" s="41"/>
      <c r="O18" s="47"/>
      <c r="P18" s="42">
        <f t="shared" si="0"/>
        <v>-1.7225000000000001</v>
      </c>
      <c r="Q18" s="43">
        <f t="shared" si="1"/>
        <v>-3.914999999999999</v>
      </c>
    </row>
    <row r="19" spans="1:17" s="3" customFormat="1" ht="109.5" customHeight="1">
      <c r="A19" s="34">
        <v>8</v>
      </c>
      <c r="B19" s="32">
        <v>155</v>
      </c>
      <c r="C19" s="44" t="s">
        <v>302</v>
      </c>
      <c r="D19" s="34">
        <v>2002</v>
      </c>
      <c r="E19" s="34"/>
      <c r="F19" s="44" t="s">
        <v>303</v>
      </c>
      <c r="G19" s="45" t="s">
        <v>304</v>
      </c>
      <c r="H19" s="46" t="s">
        <v>305</v>
      </c>
      <c r="I19" s="37" t="s">
        <v>577</v>
      </c>
      <c r="J19" s="71">
        <v>0</v>
      </c>
      <c r="K19" s="72">
        <v>38.48</v>
      </c>
      <c r="L19" s="73">
        <v>0</v>
      </c>
      <c r="M19" s="72">
        <v>36.43</v>
      </c>
      <c r="N19" s="41"/>
      <c r="O19" s="47"/>
      <c r="P19" s="42">
        <f t="shared" si="0"/>
        <v>-1.1300000000000008</v>
      </c>
      <c r="Q19" s="43">
        <f t="shared" si="1"/>
        <v>-3.8925</v>
      </c>
    </row>
    <row r="20" spans="1:17" s="3" customFormat="1" ht="109.5" customHeight="1">
      <c r="A20" s="34">
        <v>9</v>
      </c>
      <c r="B20" s="32">
        <v>20</v>
      </c>
      <c r="C20" s="44" t="s">
        <v>246</v>
      </c>
      <c r="D20" s="34">
        <v>1990</v>
      </c>
      <c r="E20" s="34" t="s">
        <v>237</v>
      </c>
      <c r="F20" s="44" t="s">
        <v>247</v>
      </c>
      <c r="G20" s="45" t="s">
        <v>248</v>
      </c>
      <c r="H20" s="46" t="s">
        <v>249</v>
      </c>
      <c r="I20" s="37" t="s">
        <v>6</v>
      </c>
      <c r="J20" s="71">
        <v>0</v>
      </c>
      <c r="K20" s="72">
        <v>39.16</v>
      </c>
      <c r="L20" s="73">
        <v>0</v>
      </c>
      <c r="M20" s="72">
        <v>36.59</v>
      </c>
      <c r="N20" s="41"/>
      <c r="O20" s="47"/>
      <c r="P20" s="42">
        <f t="shared" si="0"/>
        <v>-0.9600000000000009</v>
      </c>
      <c r="Q20" s="43">
        <f t="shared" si="1"/>
        <v>-3.852499999999999</v>
      </c>
    </row>
    <row r="21" spans="1:17" s="3" customFormat="1" ht="109.5" customHeight="1">
      <c r="A21" s="34">
        <v>10</v>
      </c>
      <c r="B21" s="32">
        <v>38</v>
      </c>
      <c r="C21" s="44" t="s">
        <v>257</v>
      </c>
      <c r="D21" s="34">
        <v>1965</v>
      </c>
      <c r="E21" s="34" t="s">
        <v>250</v>
      </c>
      <c r="F21" s="44" t="s">
        <v>258</v>
      </c>
      <c r="G21" s="45" t="s">
        <v>888</v>
      </c>
      <c r="H21" s="46" t="s">
        <v>256</v>
      </c>
      <c r="I21" s="37" t="s">
        <v>255</v>
      </c>
      <c r="J21" s="71">
        <v>0</v>
      </c>
      <c r="K21" s="72">
        <v>40.13</v>
      </c>
      <c r="L21" s="73">
        <v>0</v>
      </c>
      <c r="M21" s="72">
        <v>38.38</v>
      </c>
      <c r="N21" s="41"/>
      <c r="O21" s="47"/>
      <c r="P21" s="42">
        <f t="shared" si="0"/>
        <v>-0.7174999999999994</v>
      </c>
      <c r="Q21" s="43">
        <f t="shared" si="1"/>
        <v>-3.4049999999999994</v>
      </c>
    </row>
    <row r="22" spans="1:17" s="3" customFormat="1" ht="109.5" customHeight="1">
      <c r="A22" s="34">
        <v>11</v>
      </c>
      <c r="B22" s="32">
        <v>46</v>
      </c>
      <c r="C22" s="44" t="s">
        <v>266</v>
      </c>
      <c r="D22" s="34">
        <v>1980</v>
      </c>
      <c r="E22" s="34" t="s">
        <v>250</v>
      </c>
      <c r="F22" s="44" t="s">
        <v>267</v>
      </c>
      <c r="G22" s="45" t="s">
        <v>268</v>
      </c>
      <c r="H22" s="46" t="s">
        <v>269</v>
      </c>
      <c r="I22" s="37" t="s">
        <v>219</v>
      </c>
      <c r="J22" s="71">
        <v>0</v>
      </c>
      <c r="K22" s="72">
        <v>39.65</v>
      </c>
      <c r="L22" s="73">
        <v>0</v>
      </c>
      <c r="M22" s="72">
        <v>38.67</v>
      </c>
      <c r="N22" s="41"/>
      <c r="O22" s="47"/>
      <c r="P22" s="42">
        <f t="shared" si="0"/>
        <v>-0.8375000000000004</v>
      </c>
      <c r="Q22" s="43">
        <f t="shared" si="1"/>
        <v>-3.3324999999999996</v>
      </c>
    </row>
    <row r="23" spans="1:17" s="3" customFormat="1" ht="109.5" customHeight="1">
      <c r="A23" s="34">
        <v>12</v>
      </c>
      <c r="B23" s="32">
        <v>109</v>
      </c>
      <c r="C23" s="44" t="s">
        <v>232</v>
      </c>
      <c r="D23" s="34">
        <v>1985</v>
      </c>
      <c r="E23" s="34" t="s">
        <v>220</v>
      </c>
      <c r="F23" s="44" t="s">
        <v>312</v>
      </c>
      <c r="G23" s="45"/>
      <c r="H23" s="46" t="s">
        <v>195</v>
      </c>
      <c r="I23" s="37" t="s">
        <v>293</v>
      </c>
      <c r="J23" s="71">
        <v>0</v>
      </c>
      <c r="K23" s="72">
        <v>32.43</v>
      </c>
      <c r="L23" s="73">
        <v>0</v>
      </c>
      <c r="M23" s="72">
        <v>39</v>
      </c>
      <c r="N23" s="41"/>
      <c r="O23" s="47"/>
      <c r="P23" s="42">
        <f t="shared" si="0"/>
        <v>-2.6425</v>
      </c>
      <c r="Q23" s="43">
        <f t="shared" si="1"/>
        <v>-3.25</v>
      </c>
    </row>
    <row r="24" spans="1:17" s="3" customFormat="1" ht="109.5" customHeight="1">
      <c r="A24" s="34">
        <v>13</v>
      </c>
      <c r="B24" s="32">
        <v>36</v>
      </c>
      <c r="C24" s="44" t="s">
        <v>255</v>
      </c>
      <c r="D24" s="34">
        <v>1981</v>
      </c>
      <c r="E24" s="34" t="s">
        <v>250</v>
      </c>
      <c r="F24" s="44" t="s">
        <v>313</v>
      </c>
      <c r="G24" s="45"/>
      <c r="H24" s="46" t="s">
        <v>256</v>
      </c>
      <c r="I24" s="37" t="s">
        <v>180</v>
      </c>
      <c r="J24" s="71">
        <v>0</v>
      </c>
      <c r="K24" s="72">
        <v>38.18</v>
      </c>
      <c r="L24" s="73">
        <v>0</v>
      </c>
      <c r="M24" s="72">
        <v>39.2</v>
      </c>
      <c r="N24" s="41"/>
      <c r="O24" s="47"/>
      <c r="P24" s="42">
        <f t="shared" si="0"/>
        <v>-1.205</v>
      </c>
      <c r="Q24" s="43">
        <f t="shared" si="1"/>
        <v>-3.1999999999999993</v>
      </c>
    </row>
    <row r="25" spans="1:17" s="3" customFormat="1" ht="109.5" customHeight="1">
      <c r="A25" s="34">
        <v>14</v>
      </c>
      <c r="B25" s="32">
        <v>97</v>
      </c>
      <c r="C25" s="44" t="s">
        <v>284</v>
      </c>
      <c r="D25" s="34">
        <v>1973</v>
      </c>
      <c r="E25" s="34" t="s">
        <v>181</v>
      </c>
      <c r="F25" s="44" t="s">
        <v>285</v>
      </c>
      <c r="G25" s="45"/>
      <c r="H25" s="46" t="s">
        <v>179</v>
      </c>
      <c r="I25" s="37" t="s">
        <v>223</v>
      </c>
      <c r="J25" s="71">
        <v>0</v>
      </c>
      <c r="K25" s="72">
        <v>38.2</v>
      </c>
      <c r="L25" s="73">
        <v>0</v>
      </c>
      <c r="M25" s="72">
        <v>40.06</v>
      </c>
      <c r="N25" s="41"/>
      <c r="O25" s="47"/>
      <c r="P25" s="42">
        <f t="shared" si="0"/>
        <v>-1.1999999999999993</v>
      </c>
      <c r="Q25" s="43">
        <f t="shared" si="1"/>
        <v>-2.9849999999999994</v>
      </c>
    </row>
    <row r="26" spans="1:17" s="3" customFormat="1" ht="109.5" customHeight="1">
      <c r="A26" s="34">
        <v>15</v>
      </c>
      <c r="B26" s="32">
        <v>79</v>
      </c>
      <c r="C26" s="44" t="s">
        <v>277</v>
      </c>
      <c r="D26" s="34">
        <v>2001</v>
      </c>
      <c r="E26" s="34" t="s">
        <v>181</v>
      </c>
      <c r="F26" s="44" t="s">
        <v>278</v>
      </c>
      <c r="G26" s="45" t="s">
        <v>279</v>
      </c>
      <c r="H26" s="46" t="s">
        <v>226</v>
      </c>
      <c r="I26" s="37" t="s">
        <v>227</v>
      </c>
      <c r="J26" s="71">
        <v>0</v>
      </c>
      <c r="K26" s="72">
        <v>36.09</v>
      </c>
      <c r="L26" s="73">
        <v>0</v>
      </c>
      <c r="M26" s="72">
        <v>40.51</v>
      </c>
      <c r="N26" s="41"/>
      <c r="O26" s="47"/>
      <c r="P26" s="42">
        <f t="shared" si="0"/>
        <v>-1.7274999999999991</v>
      </c>
      <c r="Q26" s="43">
        <f t="shared" si="1"/>
        <v>-2.8725000000000005</v>
      </c>
    </row>
    <row r="27" spans="1:17" s="3" customFormat="1" ht="109.5" customHeight="1">
      <c r="A27" s="34">
        <v>16</v>
      </c>
      <c r="B27" s="32">
        <v>84</v>
      </c>
      <c r="C27" s="44" t="s">
        <v>280</v>
      </c>
      <c r="D27" s="34">
        <v>1983</v>
      </c>
      <c r="E27" s="34" t="s">
        <v>250</v>
      </c>
      <c r="F27" s="44" t="s">
        <v>281</v>
      </c>
      <c r="G27" s="45" t="s">
        <v>282</v>
      </c>
      <c r="H27" s="46" t="s">
        <v>283</v>
      </c>
      <c r="I27" s="37" t="s">
        <v>6</v>
      </c>
      <c r="J27" s="71">
        <v>0</v>
      </c>
      <c r="K27" s="72">
        <v>39.82</v>
      </c>
      <c r="L27" s="73">
        <v>0</v>
      </c>
      <c r="M27" s="72">
        <v>43</v>
      </c>
      <c r="N27" s="41"/>
      <c r="O27" s="47"/>
      <c r="P27" s="42">
        <f t="shared" si="0"/>
        <v>-0.7949999999999999</v>
      </c>
      <c r="Q27" s="43">
        <f t="shared" si="1"/>
        <v>-2.25</v>
      </c>
    </row>
    <row r="28" spans="1:17" s="3" customFormat="1" ht="109.5" customHeight="1">
      <c r="A28" s="34">
        <v>17</v>
      </c>
      <c r="B28" s="32">
        <v>120</v>
      </c>
      <c r="C28" s="44" t="s">
        <v>199</v>
      </c>
      <c r="D28" s="34">
        <v>1991</v>
      </c>
      <c r="E28" s="34"/>
      <c r="F28" s="44" t="s">
        <v>295</v>
      </c>
      <c r="G28" s="45"/>
      <c r="H28" s="46" t="s">
        <v>179</v>
      </c>
      <c r="I28" s="37" t="s">
        <v>223</v>
      </c>
      <c r="J28" s="71">
        <v>0</v>
      </c>
      <c r="K28" s="72">
        <v>40.05</v>
      </c>
      <c r="L28" s="73">
        <v>0</v>
      </c>
      <c r="M28" s="72">
        <v>43.23</v>
      </c>
      <c r="N28" s="41"/>
      <c r="O28" s="47"/>
      <c r="P28" s="42">
        <f t="shared" si="0"/>
        <v>-0.7375000000000007</v>
      </c>
      <c r="Q28" s="43">
        <f t="shared" si="1"/>
        <v>-2.192500000000001</v>
      </c>
    </row>
    <row r="29" spans="1:17" s="3" customFormat="1" ht="109.5" customHeight="1">
      <c r="A29" s="34">
        <v>18</v>
      </c>
      <c r="B29" s="32">
        <v>78</v>
      </c>
      <c r="C29" s="44" t="s">
        <v>275</v>
      </c>
      <c r="D29" s="34">
        <v>1966</v>
      </c>
      <c r="E29" s="34" t="s">
        <v>250</v>
      </c>
      <c r="F29" s="44" t="s">
        <v>216</v>
      </c>
      <c r="G29" s="45" t="s">
        <v>217</v>
      </c>
      <c r="H29" s="46" t="s">
        <v>226</v>
      </c>
      <c r="I29" s="37" t="s">
        <v>276</v>
      </c>
      <c r="J29" s="71">
        <v>0</v>
      </c>
      <c r="K29" s="72">
        <v>40.26</v>
      </c>
      <c r="L29" s="73">
        <v>0</v>
      </c>
      <c r="M29" s="72">
        <v>43.45</v>
      </c>
      <c r="N29" s="41"/>
      <c r="O29" s="47"/>
      <c r="P29" s="42">
        <f t="shared" si="0"/>
        <v>-0.6850000000000005</v>
      </c>
      <c r="Q29" s="43">
        <f t="shared" si="1"/>
        <v>-2.1374999999999993</v>
      </c>
    </row>
    <row r="30" spans="1:17" s="3" customFormat="1" ht="109.5" customHeight="1">
      <c r="A30" s="34">
        <v>19</v>
      </c>
      <c r="B30" s="32">
        <v>35</v>
      </c>
      <c r="C30" s="44" t="s">
        <v>253</v>
      </c>
      <c r="D30" s="34">
        <v>1984</v>
      </c>
      <c r="E30" s="34" t="s">
        <v>237</v>
      </c>
      <c r="F30" s="44" t="s">
        <v>921</v>
      </c>
      <c r="G30" s="45" t="s">
        <v>920</v>
      </c>
      <c r="H30" s="46" t="s">
        <v>254</v>
      </c>
      <c r="I30" s="37" t="s">
        <v>255</v>
      </c>
      <c r="J30" s="71">
        <v>0</v>
      </c>
      <c r="K30" s="72">
        <v>40.24</v>
      </c>
      <c r="L30" s="73">
        <v>0</v>
      </c>
      <c r="M30" s="72">
        <v>43.67</v>
      </c>
      <c r="N30" s="41"/>
      <c r="O30" s="47"/>
      <c r="P30" s="42">
        <f t="shared" si="0"/>
        <v>-0.6899999999999995</v>
      </c>
      <c r="Q30" s="43">
        <f t="shared" si="1"/>
        <v>-2.0824999999999996</v>
      </c>
    </row>
    <row r="31" spans="1:17" s="3" customFormat="1" ht="109.5" customHeight="1">
      <c r="A31" s="34">
        <v>20</v>
      </c>
      <c r="B31" s="32">
        <v>107</v>
      </c>
      <c r="C31" s="44" t="s">
        <v>574</v>
      </c>
      <c r="D31" s="34">
        <v>2003</v>
      </c>
      <c r="E31" s="34" t="s">
        <v>173</v>
      </c>
      <c r="F31" s="44" t="s">
        <v>287</v>
      </c>
      <c r="G31" s="45" t="s">
        <v>575</v>
      </c>
      <c r="H31" s="46" t="s">
        <v>576</v>
      </c>
      <c r="I31" s="37" t="s">
        <v>290</v>
      </c>
      <c r="J31" s="71">
        <v>0</v>
      </c>
      <c r="K31" s="72">
        <v>35.37</v>
      </c>
      <c r="L31" s="73">
        <v>4</v>
      </c>
      <c r="M31" s="72">
        <v>43.86</v>
      </c>
      <c r="N31" s="41"/>
      <c r="O31" s="47"/>
      <c r="P31" s="42">
        <f t="shared" si="0"/>
        <v>-1.9075000000000006</v>
      </c>
      <c r="Q31" s="43">
        <f t="shared" si="1"/>
        <v>-2.035</v>
      </c>
    </row>
    <row r="32" spans="1:17" s="3" customFormat="1" ht="109.5" customHeight="1">
      <c r="A32" s="34">
        <v>21</v>
      </c>
      <c r="B32" s="32">
        <v>43</v>
      </c>
      <c r="C32" s="44" t="s">
        <v>262</v>
      </c>
      <c r="D32" s="34">
        <v>1985</v>
      </c>
      <c r="E32" s="34" t="s">
        <v>177</v>
      </c>
      <c r="F32" s="44" t="s">
        <v>263</v>
      </c>
      <c r="G32" s="45" t="s">
        <v>264</v>
      </c>
      <c r="H32" s="46" t="s">
        <v>201</v>
      </c>
      <c r="I32" s="37" t="s">
        <v>265</v>
      </c>
      <c r="J32" s="71">
        <v>0</v>
      </c>
      <c r="K32" s="72">
        <v>32.14</v>
      </c>
      <c r="L32" s="73">
        <v>8</v>
      </c>
      <c r="M32" s="72">
        <v>35.58</v>
      </c>
      <c r="N32" s="41"/>
      <c r="O32" s="47"/>
      <c r="P32" s="42">
        <f t="shared" si="0"/>
        <v>-2.715</v>
      </c>
      <c r="Q32" s="43">
        <f t="shared" si="1"/>
        <v>-4.105</v>
      </c>
    </row>
    <row r="33" spans="1:17" s="3" customFormat="1" ht="109.5" customHeight="1">
      <c r="A33" s="34">
        <v>22</v>
      </c>
      <c r="B33" s="32">
        <v>4</v>
      </c>
      <c r="C33" s="44" t="s">
        <v>176</v>
      </c>
      <c r="D33" s="34">
        <v>1982</v>
      </c>
      <c r="E33" s="34"/>
      <c r="F33" s="44" t="s">
        <v>243</v>
      </c>
      <c r="G33" s="45" t="s">
        <v>244</v>
      </c>
      <c r="H33" s="46" t="s">
        <v>175</v>
      </c>
      <c r="I33" s="37" t="s">
        <v>245</v>
      </c>
      <c r="J33" s="71">
        <v>0</v>
      </c>
      <c r="K33" s="72">
        <v>40.51</v>
      </c>
      <c r="L33" s="73">
        <v>12</v>
      </c>
      <c r="M33" s="72">
        <v>65.2</v>
      </c>
      <c r="N33" s="41"/>
      <c r="O33" s="47"/>
      <c r="P33" s="42">
        <f t="shared" si="0"/>
        <v>-0.6225000000000005</v>
      </c>
      <c r="Q33" s="43">
        <f t="shared" si="1"/>
        <v>3.3000000000000007</v>
      </c>
    </row>
    <row r="34" spans="1:17" s="3" customFormat="1" ht="109.5" customHeight="1">
      <c r="A34" s="34">
        <v>23</v>
      </c>
      <c r="B34" s="32">
        <v>24</v>
      </c>
      <c r="C34" s="44" t="s">
        <v>202</v>
      </c>
      <c r="D34" s="34">
        <v>1989</v>
      </c>
      <c r="E34" s="34" t="s">
        <v>250</v>
      </c>
      <c r="F34" s="44" t="s">
        <v>251</v>
      </c>
      <c r="G34" s="45"/>
      <c r="H34" s="46" t="s">
        <v>201</v>
      </c>
      <c r="I34" s="37" t="s">
        <v>252</v>
      </c>
      <c r="J34" s="71">
        <v>4</v>
      </c>
      <c r="K34" s="72">
        <v>41.03</v>
      </c>
      <c r="L34" s="73"/>
      <c r="M34" s="72"/>
      <c r="N34" s="41"/>
      <c r="O34" s="47"/>
      <c r="P34" s="42">
        <f t="shared" si="0"/>
        <v>-0.4924999999999997</v>
      </c>
      <c r="Q34" s="43">
        <f t="shared" si="1"/>
        <v>-13</v>
      </c>
    </row>
    <row r="35" spans="1:17" s="3" customFormat="1" ht="109.5" customHeight="1">
      <c r="A35" s="34">
        <v>24</v>
      </c>
      <c r="B35" s="32">
        <v>157</v>
      </c>
      <c r="C35" s="44" t="s">
        <v>307</v>
      </c>
      <c r="D35" s="34">
        <v>1995</v>
      </c>
      <c r="E35" s="34" t="s">
        <v>237</v>
      </c>
      <c r="F35" s="44" t="s">
        <v>308</v>
      </c>
      <c r="G35" s="45" t="s">
        <v>308</v>
      </c>
      <c r="H35" s="46" t="s">
        <v>309</v>
      </c>
      <c r="I35" s="37" t="s">
        <v>6</v>
      </c>
      <c r="J35" s="71">
        <v>4</v>
      </c>
      <c r="K35" s="72">
        <v>41.16</v>
      </c>
      <c r="L35" s="73"/>
      <c r="M35" s="72"/>
      <c r="N35" s="41"/>
      <c r="O35" s="47"/>
      <c r="P35" s="42">
        <f t="shared" si="0"/>
        <v>-0.46000000000000085</v>
      </c>
      <c r="Q35" s="43">
        <f t="shared" si="1"/>
        <v>-13</v>
      </c>
    </row>
    <row r="36" spans="1:17" s="3" customFormat="1" ht="109.5" customHeight="1">
      <c r="A36" s="34">
        <v>25</v>
      </c>
      <c r="B36" s="32">
        <v>1</v>
      </c>
      <c r="C36" s="44" t="s">
        <v>236</v>
      </c>
      <c r="D36" s="34">
        <v>1976</v>
      </c>
      <c r="E36" s="34" t="s">
        <v>237</v>
      </c>
      <c r="F36" s="44" t="s">
        <v>314</v>
      </c>
      <c r="G36" s="45" t="s">
        <v>238</v>
      </c>
      <c r="H36" s="46" t="s">
        <v>239</v>
      </c>
      <c r="I36" s="37" t="s">
        <v>240</v>
      </c>
      <c r="J36" s="71">
        <v>9</v>
      </c>
      <c r="K36" s="72">
        <v>43.46</v>
      </c>
      <c r="L36" s="73"/>
      <c r="M36" s="72"/>
      <c r="N36" s="41"/>
      <c r="O36" s="47"/>
      <c r="P36" s="42">
        <f t="shared" si="0"/>
        <v>0.11500000000000021</v>
      </c>
      <c r="Q36" s="43">
        <f t="shared" si="1"/>
        <v>-13</v>
      </c>
    </row>
    <row r="37" spans="1:17" s="3" customFormat="1" ht="109.5" customHeight="1">
      <c r="A37" s="34">
        <v>26</v>
      </c>
      <c r="B37" s="32">
        <v>113</v>
      </c>
      <c r="C37" s="44" t="s">
        <v>196</v>
      </c>
      <c r="D37" s="34">
        <v>1988</v>
      </c>
      <c r="E37" s="34" t="s">
        <v>237</v>
      </c>
      <c r="F37" s="44" t="s">
        <v>294</v>
      </c>
      <c r="G37" s="45" t="s">
        <v>889</v>
      </c>
      <c r="H37" s="46" t="s">
        <v>195</v>
      </c>
      <c r="I37" s="37" t="s">
        <v>293</v>
      </c>
      <c r="J37" s="71">
        <v>10</v>
      </c>
      <c r="K37" s="72">
        <v>65.23</v>
      </c>
      <c r="L37" s="73"/>
      <c r="M37" s="72"/>
      <c r="N37" s="41"/>
      <c r="O37" s="47"/>
      <c r="P37" s="42">
        <f t="shared" si="0"/>
        <v>5.557500000000001</v>
      </c>
      <c r="Q37" s="43">
        <f t="shared" si="1"/>
        <v>-13</v>
      </c>
    </row>
    <row r="38" spans="1:17" s="3" customFormat="1" ht="109.5" customHeight="1">
      <c r="A38" s="34" t="s">
        <v>578</v>
      </c>
      <c r="B38" s="32">
        <v>157</v>
      </c>
      <c r="C38" s="44" t="s">
        <v>307</v>
      </c>
      <c r="D38" s="34">
        <v>1995</v>
      </c>
      <c r="E38" s="34" t="s">
        <v>237</v>
      </c>
      <c r="F38" s="44" t="s">
        <v>308</v>
      </c>
      <c r="G38" s="45" t="s">
        <v>308</v>
      </c>
      <c r="H38" s="46" t="s">
        <v>309</v>
      </c>
      <c r="I38" s="37" t="s">
        <v>6</v>
      </c>
      <c r="J38" s="71">
        <v>4</v>
      </c>
      <c r="K38" s="72">
        <v>41.83</v>
      </c>
      <c r="L38" s="73"/>
      <c r="M38" s="72"/>
      <c r="N38" s="41"/>
      <c r="O38" s="47"/>
      <c r="P38" s="42">
        <f t="shared" si="0"/>
        <v>-0.2925000000000004</v>
      </c>
      <c r="Q38" s="43">
        <f t="shared" si="1"/>
        <v>-13</v>
      </c>
    </row>
    <row r="39" spans="1:12" s="54" customFormat="1" ht="48.75" customHeight="1">
      <c r="A39" s="50"/>
      <c r="B39" s="50"/>
      <c r="C39" s="51" t="s">
        <v>77</v>
      </c>
      <c r="D39" s="52"/>
      <c r="E39" s="52"/>
      <c r="F39" s="52"/>
      <c r="G39" s="52"/>
      <c r="H39" s="53"/>
      <c r="I39" s="52"/>
      <c r="J39" s="51" t="s">
        <v>78</v>
      </c>
      <c r="K39" s="50"/>
      <c r="L39" s="50"/>
    </row>
    <row r="40" spans="1:12" s="54" customFormat="1" ht="48.75" customHeight="1">
      <c r="A40" s="50"/>
      <c r="B40" s="50"/>
      <c r="C40" s="51" t="s">
        <v>79</v>
      </c>
      <c r="D40" s="52"/>
      <c r="E40" s="55"/>
      <c r="F40" s="52"/>
      <c r="G40" s="52"/>
      <c r="H40" s="53"/>
      <c r="I40" s="52"/>
      <c r="J40" s="51" t="s">
        <v>80</v>
      </c>
      <c r="K40" s="50"/>
      <c r="L40" s="50"/>
    </row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</sheetData>
  <sheetProtection/>
  <mergeCells count="27">
    <mergeCell ref="A1:O1"/>
    <mergeCell ref="A2:O2"/>
    <mergeCell ref="A3:O3"/>
    <mergeCell ref="A4:O4"/>
    <mergeCell ref="A5:O5"/>
    <mergeCell ref="A6:B6"/>
    <mergeCell ref="D6:F6"/>
    <mergeCell ref="G6:H6"/>
    <mergeCell ref="I6:O6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M8"/>
    <mergeCell ref="N8:N10"/>
    <mergeCell ref="O8:O10"/>
    <mergeCell ref="J9:K9"/>
    <mergeCell ref="L9:M9"/>
  </mergeCells>
  <printOptions/>
  <pageMargins left="0" right="0" top="0" bottom="0" header="0" footer="0"/>
  <pageSetup horizontalDpi="600" verticalDpi="600" orientation="portrait" paperSize="9" scale="2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Q17"/>
  <sheetViews>
    <sheetView view="pageBreakPreview" zoomScale="28" zoomScaleSheetLayoutView="28" zoomScalePageLayoutView="0" workbookViewId="0" topLeftCell="A7">
      <selection activeCell="H14" sqref="H14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6.421875" style="48" customWidth="1"/>
    <col min="7" max="7" width="48.7109375" style="48" customWidth="1"/>
    <col min="8" max="8" width="46.00390625" style="48" customWidth="1"/>
    <col min="9" max="9" width="51.421875" style="48" customWidth="1"/>
    <col min="10" max="10" width="16.57421875" style="48" customWidth="1"/>
    <col min="11" max="11" width="23.421875" style="48" customWidth="1"/>
    <col min="12" max="12" width="15.140625" style="48" customWidth="1"/>
    <col min="13" max="13" width="21.28125" style="48" customWidth="1"/>
    <col min="14" max="14" width="11.00390625" style="48" customWidth="1"/>
    <col min="15" max="15" width="10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818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166</v>
      </c>
      <c r="B7" s="304"/>
      <c r="C7" s="58" t="s">
        <v>128</v>
      </c>
      <c r="D7" s="332" t="s">
        <v>860</v>
      </c>
      <c r="E7" s="332"/>
      <c r="F7" s="332"/>
      <c r="G7" s="466" t="s">
        <v>167</v>
      </c>
      <c r="H7" s="466"/>
      <c r="I7" s="325" t="s">
        <v>168</v>
      </c>
      <c r="J7" s="325"/>
      <c r="K7" s="325"/>
      <c r="L7" s="325"/>
      <c r="M7" s="325"/>
      <c r="N7" s="325"/>
      <c r="O7" s="32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317" t="s">
        <v>861</v>
      </c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 t="s">
        <v>72</v>
      </c>
      <c r="M10" s="80" t="s">
        <v>73</v>
      </c>
      <c r="N10" s="324"/>
      <c r="O10" s="324"/>
      <c r="P10" s="30">
        <v>82</v>
      </c>
      <c r="Q10" s="30">
        <v>52</v>
      </c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196.5" customHeight="1">
      <c r="A12" s="34">
        <v>1</v>
      </c>
      <c r="B12" s="32">
        <v>148</v>
      </c>
      <c r="C12" s="242" t="s">
        <v>474</v>
      </c>
      <c r="D12" s="34">
        <v>1998</v>
      </c>
      <c r="E12" s="34" t="s">
        <v>250</v>
      </c>
      <c r="F12" s="242" t="s">
        <v>909</v>
      </c>
      <c r="G12" s="74" t="s">
        <v>941</v>
      </c>
      <c r="H12" s="68" t="s">
        <v>911</v>
      </c>
      <c r="I12" s="238" t="s">
        <v>414</v>
      </c>
      <c r="J12" s="69">
        <v>0</v>
      </c>
      <c r="K12" s="70">
        <v>76.64</v>
      </c>
      <c r="L12" s="467" t="s">
        <v>887</v>
      </c>
      <c r="M12" s="295"/>
      <c r="N12" s="41"/>
      <c r="O12" s="47"/>
      <c r="P12" s="42">
        <f>(K12-$P$10)/4</f>
        <v>-1.3399999999999999</v>
      </c>
      <c r="Q12" s="43">
        <f>(M12-$Q$10)/1</f>
        <v>-52</v>
      </c>
    </row>
    <row r="13" spans="1:17" s="3" customFormat="1" ht="196.5" customHeight="1">
      <c r="A13" s="34">
        <v>2</v>
      </c>
      <c r="B13" s="32">
        <v>140</v>
      </c>
      <c r="C13" s="242" t="s">
        <v>470</v>
      </c>
      <c r="D13" s="34">
        <v>1984</v>
      </c>
      <c r="E13" s="34" t="s">
        <v>250</v>
      </c>
      <c r="F13" s="242" t="s">
        <v>910</v>
      </c>
      <c r="G13" s="74" t="s">
        <v>813</v>
      </c>
      <c r="H13" s="68" t="s">
        <v>911</v>
      </c>
      <c r="I13" s="238" t="s">
        <v>414</v>
      </c>
      <c r="J13" s="69">
        <v>0</v>
      </c>
      <c r="K13" s="70">
        <v>78.51</v>
      </c>
      <c r="L13" s="467" t="s">
        <v>887</v>
      </c>
      <c r="M13" s="295"/>
      <c r="N13" s="41"/>
      <c r="O13" s="47"/>
      <c r="P13" s="42">
        <f>(K13-$P$10)/4</f>
        <v>-0.8724999999999987</v>
      </c>
      <c r="Q13" s="43">
        <f>(M13-$Q$10)/1</f>
        <v>-52</v>
      </c>
    </row>
    <row r="14" spans="1:17" s="3" customFormat="1" ht="196.5" customHeight="1">
      <c r="A14" s="34">
        <v>3</v>
      </c>
      <c r="B14" s="32">
        <v>58</v>
      </c>
      <c r="C14" s="242" t="s">
        <v>399</v>
      </c>
      <c r="D14" s="34">
        <v>1974</v>
      </c>
      <c r="E14" s="34" t="s">
        <v>355</v>
      </c>
      <c r="F14" s="242" t="s">
        <v>493</v>
      </c>
      <c r="G14" s="74" t="s">
        <v>812</v>
      </c>
      <c r="H14" s="68" t="s">
        <v>342</v>
      </c>
      <c r="I14" s="238" t="s">
        <v>6</v>
      </c>
      <c r="J14" s="69">
        <v>5</v>
      </c>
      <c r="K14" s="70">
        <v>83.59</v>
      </c>
      <c r="L14" s="233"/>
      <c r="M14" s="70"/>
      <c r="N14" s="41"/>
      <c r="O14" s="47"/>
      <c r="P14" s="42">
        <f>(K14-$P$10)/4</f>
        <v>0.39750000000000085</v>
      </c>
      <c r="Q14" s="43">
        <f>(M14-$Q$10)/1</f>
        <v>-52</v>
      </c>
    </row>
    <row r="15" spans="1:17" s="3" customFormat="1" ht="196.5" customHeight="1">
      <c r="A15" s="34">
        <v>4</v>
      </c>
      <c r="B15" s="32">
        <v>16</v>
      </c>
      <c r="C15" s="242" t="s">
        <v>385</v>
      </c>
      <c r="D15" s="34">
        <v>1992</v>
      </c>
      <c r="E15" s="34" t="s">
        <v>250</v>
      </c>
      <c r="F15" s="44" t="s">
        <v>940</v>
      </c>
      <c r="G15" s="75" t="s">
        <v>811</v>
      </c>
      <c r="H15" s="68" t="s">
        <v>384</v>
      </c>
      <c r="I15" s="238" t="s">
        <v>433</v>
      </c>
      <c r="J15" s="69">
        <v>10</v>
      </c>
      <c r="K15" s="70">
        <v>102.84</v>
      </c>
      <c r="L15" s="233"/>
      <c r="M15" s="70"/>
      <c r="N15" s="41"/>
      <c r="O15" s="47"/>
      <c r="P15" s="42">
        <f>(K15-$P$10)/4</f>
        <v>5.210000000000001</v>
      </c>
      <c r="Q15" s="43">
        <f>(M15-$Q$10)/1</f>
        <v>-52</v>
      </c>
    </row>
    <row r="16" spans="1:12" s="54" customFormat="1" ht="48.75" customHeight="1">
      <c r="A16" s="50"/>
      <c r="B16" s="50"/>
      <c r="C16" s="51" t="s">
        <v>77</v>
      </c>
      <c r="D16" s="52"/>
      <c r="E16" s="52"/>
      <c r="F16" s="52"/>
      <c r="G16" s="52"/>
      <c r="H16" s="53"/>
      <c r="I16" s="52"/>
      <c r="J16" s="51" t="s">
        <v>78</v>
      </c>
      <c r="K16" s="50"/>
      <c r="L16" s="50"/>
    </row>
    <row r="17" spans="1:12" s="54" customFormat="1" ht="48.75" customHeight="1">
      <c r="A17" s="50"/>
      <c r="B17" s="50"/>
      <c r="C17" s="51" t="s">
        <v>79</v>
      </c>
      <c r="D17" s="52"/>
      <c r="E17" s="55"/>
      <c r="F17" s="52"/>
      <c r="G17" s="52"/>
      <c r="H17" s="53"/>
      <c r="I17" s="52"/>
      <c r="J17" s="51" t="s">
        <v>80</v>
      </c>
      <c r="K17" s="50"/>
      <c r="L17" s="50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mergeCells count="29">
    <mergeCell ref="L12:M12"/>
    <mergeCell ref="L13:M13"/>
    <mergeCell ref="G8:G10"/>
    <mergeCell ref="H8:H10"/>
    <mergeCell ref="I8:I10"/>
    <mergeCell ref="J8:M8"/>
    <mergeCell ref="L9:M9"/>
    <mergeCell ref="A8:A10"/>
    <mergeCell ref="B8:B10"/>
    <mergeCell ref="C8:C10"/>
    <mergeCell ref="D8:D10"/>
    <mergeCell ref="E8:E10"/>
    <mergeCell ref="F8:F10"/>
    <mergeCell ref="G6:H6"/>
    <mergeCell ref="I6:O6"/>
    <mergeCell ref="A7:B7"/>
    <mergeCell ref="D7:F7"/>
    <mergeCell ref="G7:H7"/>
    <mergeCell ref="I7:O7"/>
    <mergeCell ref="N8:N10"/>
    <mergeCell ref="O8:O10"/>
    <mergeCell ref="J9:K9"/>
    <mergeCell ref="A1:O1"/>
    <mergeCell ref="A2:O2"/>
    <mergeCell ref="A3:O3"/>
    <mergeCell ref="A4:O4"/>
    <mergeCell ref="A5:O5"/>
    <mergeCell ref="A6:B6"/>
    <mergeCell ref="D6:F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4"/>
  <sheetViews>
    <sheetView view="pageBreakPreview" zoomScale="32" zoomScaleSheetLayoutView="32" zoomScalePageLayoutView="0" workbookViewId="0" topLeftCell="A9">
      <selection activeCell="I15" sqref="I15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6.421875" style="48" customWidth="1"/>
    <col min="7" max="7" width="48.7109375" style="48" customWidth="1"/>
    <col min="8" max="8" width="46.00390625" style="48" customWidth="1"/>
    <col min="9" max="9" width="51.421875" style="48" customWidth="1"/>
    <col min="10" max="10" width="16.57421875" style="48" customWidth="1"/>
    <col min="11" max="11" width="27.8515625" style="48" customWidth="1"/>
    <col min="12" max="12" width="15.140625" style="48" customWidth="1"/>
    <col min="13" max="13" width="21.28125" style="48" customWidth="1"/>
    <col min="14" max="14" width="11.00390625" style="48" customWidth="1"/>
    <col min="15" max="15" width="10.8515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818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87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6.5" customHeight="1">
      <c r="A7" s="304" t="s">
        <v>170</v>
      </c>
      <c r="B7" s="304"/>
      <c r="C7" s="58" t="s">
        <v>128</v>
      </c>
      <c r="D7" s="332" t="s">
        <v>916</v>
      </c>
      <c r="E7" s="332"/>
      <c r="F7" s="332"/>
      <c r="G7" s="466"/>
      <c r="H7" s="466"/>
      <c r="I7" s="325" t="s">
        <v>172</v>
      </c>
      <c r="J7" s="325"/>
      <c r="K7" s="325"/>
      <c r="L7" s="325"/>
      <c r="M7" s="325"/>
      <c r="N7" s="325"/>
      <c r="O7" s="32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317" t="s">
        <v>861</v>
      </c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 t="s">
        <v>72</v>
      </c>
      <c r="M10" s="80" t="s">
        <v>73</v>
      </c>
      <c r="N10" s="324"/>
      <c r="O10" s="324"/>
      <c r="P10" s="30">
        <v>82</v>
      </c>
      <c r="Q10" s="30"/>
    </row>
    <row r="11" spans="1:17" s="3" customFormat="1" ht="134.25" customHeight="1" hidden="1">
      <c r="A11" s="94"/>
      <c r="B11" s="95">
        <v>29</v>
      </c>
      <c r="C11" s="96" t="s">
        <v>74</v>
      </c>
      <c r="D11" s="94">
        <v>1984</v>
      </c>
      <c r="E11" s="97"/>
      <c r="F11" s="96" t="s">
        <v>75</v>
      </c>
      <c r="G11" s="98"/>
      <c r="H11" s="99" t="s">
        <v>76</v>
      </c>
      <c r="I11" s="90" t="s">
        <v>6</v>
      </c>
      <c r="J11" s="91"/>
      <c r="K11" s="92"/>
      <c r="L11" s="93"/>
      <c r="M11" s="92"/>
      <c r="N11" s="92"/>
      <c r="O11" s="92"/>
      <c r="P11" s="42" t="e">
        <f>(#REF!-$P$10)/4</f>
        <v>#REF!</v>
      </c>
      <c r="Q11" s="43" t="e">
        <f>(#REF!-$Q$10)/4</f>
        <v>#REF!</v>
      </c>
    </row>
    <row r="12" spans="1:17" s="3" customFormat="1" ht="99.75" customHeight="1">
      <c r="A12" s="34">
        <v>1</v>
      </c>
      <c r="B12" s="32">
        <v>145</v>
      </c>
      <c r="C12" s="243" t="s">
        <v>507</v>
      </c>
      <c r="D12" s="34">
        <v>2001</v>
      </c>
      <c r="E12" s="34" t="s">
        <v>250</v>
      </c>
      <c r="F12" s="137" t="s">
        <v>508</v>
      </c>
      <c r="G12" s="74" t="s">
        <v>816</v>
      </c>
      <c r="H12" s="137" t="s">
        <v>413</v>
      </c>
      <c r="I12" s="236" t="s">
        <v>414</v>
      </c>
      <c r="J12" s="69">
        <v>0</v>
      </c>
      <c r="K12" s="70">
        <v>61.4</v>
      </c>
      <c r="L12" s="233"/>
      <c r="M12" s="70"/>
      <c r="N12" s="41"/>
      <c r="O12" s="47"/>
      <c r="P12" s="42">
        <f aca="true" t="shared" si="0" ref="P12:P22">(K12-$P$10)/4</f>
        <v>-5.15</v>
      </c>
      <c r="Q12" s="43">
        <f aca="true" t="shared" si="1" ref="Q12:Q22">(M12-$Q$10)/1</f>
        <v>0</v>
      </c>
    </row>
    <row r="13" spans="1:17" s="3" customFormat="1" ht="99.75" customHeight="1">
      <c r="A13" s="34">
        <v>2</v>
      </c>
      <c r="B13" s="32">
        <v>69</v>
      </c>
      <c r="C13" s="243" t="s">
        <v>343</v>
      </c>
      <c r="D13" s="34">
        <v>1992</v>
      </c>
      <c r="E13" s="34" t="s">
        <v>617</v>
      </c>
      <c r="F13" s="137" t="s">
        <v>918</v>
      </c>
      <c r="G13" s="74" t="s">
        <v>919</v>
      </c>
      <c r="H13" s="137" t="s">
        <v>342</v>
      </c>
      <c r="I13" s="236" t="s">
        <v>399</v>
      </c>
      <c r="J13" s="69">
        <v>0</v>
      </c>
      <c r="K13" s="70">
        <v>72.82</v>
      </c>
      <c r="L13" s="233"/>
      <c r="M13" s="70"/>
      <c r="N13" s="41"/>
      <c r="O13" s="47"/>
      <c r="P13" s="42">
        <f t="shared" si="0"/>
        <v>-2.2950000000000017</v>
      </c>
      <c r="Q13" s="43">
        <f t="shared" si="1"/>
        <v>0</v>
      </c>
    </row>
    <row r="14" spans="1:17" s="3" customFormat="1" ht="99.75" customHeight="1">
      <c r="A14" s="34">
        <v>3</v>
      </c>
      <c r="B14" s="32">
        <v>117</v>
      </c>
      <c r="C14" s="243" t="s">
        <v>407</v>
      </c>
      <c r="D14" s="34">
        <v>2002</v>
      </c>
      <c r="E14" s="34" t="s">
        <v>177</v>
      </c>
      <c r="F14" s="37" t="s">
        <v>945</v>
      </c>
      <c r="G14" s="45" t="s">
        <v>946</v>
      </c>
      <c r="H14" s="37" t="s">
        <v>179</v>
      </c>
      <c r="I14" s="236" t="s">
        <v>409</v>
      </c>
      <c r="J14" s="69">
        <v>0</v>
      </c>
      <c r="K14" s="70">
        <v>81.09</v>
      </c>
      <c r="L14" s="233"/>
      <c r="M14" s="70"/>
      <c r="N14" s="41"/>
      <c r="O14" s="47"/>
      <c r="P14" s="42">
        <f t="shared" si="0"/>
        <v>-0.22749999999999915</v>
      </c>
      <c r="Q14" s="43">
        <f t="shared" si="1"/>
        <v>0</v>
      </c>
    </row>
    <row r="15" spans="1:17" s="3" customFormat="1" ht="99.75" customHeight="1">
      <c r="A15" s="34">
        <v>4</v>
      </c>
      <c r="B15" s="32">
        <v>153</v>
      </c>
      <c r="C15" s="243" t="s">
        <v>475</v>
      </c>
      <c r="D15" s="34">
        <v>1997</v>
      </c>
      <c r="E15" s="34" t="s">
        <v>250</v>
      </c>
      <c r="F15" s="137" t="s">
        <v>511</v>
      </c>
      <c r="G15" s="74" t="s">
        <v>512</v>
      </c>
      <c r="H15" s="137" t="s">
        <v>413</v>
      </c>
      <c r="I15" s="236" t="s">
        <v>414</v>
      </c>
      <c r="J15" s="69">
        <v>4</v>
      </c>
      <c r="K15" s="70">
        <v>61.22</v>
      </c>
      <c r="L15" s="233"/>
      <c r="M15" s="70"/>
      <c r="N15" s="41"/>
      <c r="O15" s="47"/>
      <c r="P15" s="42">
        <f t="shared" si="0"/>
        <v>-5.195</v>
      </c>
      <c r="Q15" s="43">
        <f t="shared" si="1"/>
        <v>0</v>
      </c>
    </row>
    <row r="16" spans="1:17" s="3" customFormat="1" ht="99.75" customHeight="1">
      <c r="A16" s="34">
        <v>5</v>
      </c>
      <c r="B16" s="32">
        <v>149</v>
      </c>
      <c r="C16" s="243" t="s">
        <v>474</v>
      </c>
      <c r="D16" s="34">
        <v>1998</v>
      </c>
      <c r="E16" s="34" t="s">
        <v>250</v>
      </c>
      <c r="F16" s="137" t="s">
        <v>476</v>
      </c>
      <c r="G16" s="74" t="s">
        <v>817</v>
      </c>
      <c r="H16" s="137" t="s">
        <v>413</v>
      </c>
      <c r="I16" s="236" t="s">
        <v>414</v>
      </c>
      <c r="J16" s="69">
        <v>4</v>
      </c>
      <c r="K16" s="70">
        <v>65.06</v>
      </c>
      <c r="L16" s="233"/>
      <c r="M16" s="70"/>
      <c r="N16" s="41"/>
      <c r="O16" s="47"/>
      <c r="P16" s="42">
        <f t="shared" si="0"/>
        <v>-4.234999999999999</v>
      </c>
      <c r="Q16" s="43">
        <f t="shared" si="1"/>
        <v>0</v>
      </c>
    </row>
    <row r="17" spans="1:17" s="3" customFormat="1" ht="99.75" customHeight="1">
      <c r="A17" s="34">
        <v>6</v>
      </c>
      <c r="B17" s="32">
        <v>142</v>
      </c>
      <c r="C17" s="243" t="s">
        <v>504</v>
      </c>
      <c r="D17" s="34">
        <v>1998</v>
      </c>
      <c r="E17" s="34" t="s">
        <v>177</v>
      </c>
      <c r="F17" s="137" t="s">
        <v>505</v>
      </c>
      <c r="G17" s="74" t="s">
        <v>506</v>
      </c>
      <c r="H17" s="137" t="s">
        <v>413</v>
      </c>
      <c r="I17" s="236" t="s">
        <v>470</v>
      </c>
      <c r="J17" s="69">
        <v>4</v>
      </c>
      <c r="K17" s="70">
        <v>65.47</v>
      </c>
      <c r="L17" s="233"/>
      <c r="M17" s="70"/>
      <c r="N17" s="41"/>
      <c r="O17" s="47"/>
      <c r="P17" s="42">
        <f t="shared" si="0"/>
        <v>-4.1325</v>
      </c>
      <c r="Q17" s="43">
        <f t="shared" si="1"/>
        <v>0</v>
      </c>
    </row>
    <row r="18" spans="1:17" s="3" customFormat="1" ht="99.75" customHeight="1">
      <c r="A18" s="34">
        <v>7</v>
      </c>
      <c r="B18" s="32">
        <v>146</v>
      </c>
      <c r="C18" s="243" t="s">
        <v>474</v>
      </c>
      <c r="D18" s="34">
        <v>1998</v>
      </c>
      <c r="E18" s="34" t="s">
        <v>250</v>
      </c>
      <c r="F18" s="137" t="s">
        <v>545</v>
      </c>
      <c r="G18" s="74" t="s">
        <v>509</v>
      </c>
      <c r="H18" s="137" t="s">
        <v>413</v>
      </c>
      <c r="I18" s="236" t="s">
        <v>414</v>
      </c>
      <c r="J18" s="69">
        <v>7</v>
      </c>
      <c r="K18" s="70">
        <v>90.67</v>
      </c>
      <c r="L18" s="233"/>
      <c r="M18" s="70"/>
      <c r="N18" s="41"/>
      <c r="O18" s="47"/>
      <c r="P18" s="42">
        <f t="shared" si="0"/>
        <v>2.1675000000000004</v>
      </c>
      <c r="Q18" s="43">
        <f t="shared" si="1"/>
        <v>0</v>
      </c>
    </row>
    <row r="19" spans="1:17" s="3" customFormat="1" ht="99.75" customHeight="1">
      <c r="A19" s="34">
        <v>8</v>
      </c>
      <c r="B19" s="32">
        <v>141</v>
      </c>
      <c r="C19" s="243" t="s">
        <v>502</v>
      </c>
      <c r="D19" s="34">
        <v>1997</v>
      </c>
      <c r="E19" s="34" t="s">
        <v>228</v>
      </c>
      <c r="F19" s="137" t="s">
        <v>835</v>
      </c>
      <c r="G19" s="74" t="s">
        <v>503</v>
      </c>
      <c r="H19" s="137" t="s">
        <v>413</v>
      </c>
      <c r="I19" s="236" t="s">
        <v>414</v>
      </c>
      <c r="J19" s="69">
        <v>8</v>
      </c>
      <c r="K19" s="70">
        <v>70.13</v>
      </c>
      <c r="L19" s="233"/>
      <c r="M19" s="70"/>
      <c r="N19" s="41"/>
      <c r="O19" s="47"/>
      <c r="P19" s="42">
        <f t="shared" si="0"/>
        <v>-2.967500000000001</v>
      </c>
      <c r="Q19" s="43">
        <f t="shared" si="1"/>
        <v>0</v>
      </c>
    </row>
    <row r="20" spans="1:17" s="3" customFormat="1" ht="99.75" customHeight="1">
      <c r="A20" s="34">
        <v>9</v>
      </c>
      <c r="B20" s="32">
        <v>28</v>
      </c>
      <c r="C20" s="243" t="s">
        <v>349</v>
      </c>
      <c r="D20" s="34">
        <v>1970</v>
      </c>
      <c r="E20" s="34" t="s">
        <v>237</v>
      </c>
      <c r="F20" s="137" t="s">
        <v>485</v>
      </c>
      <c r="G20" s="74" t="s">
        <v>486</v>
      </c>
      <c r="H20" s="137" t="s">
        <v>201</v>
      </c>
      <c r="I20" s="236" t="s">
        <v>6</v>
      </c>
      <c r="J20" s="69">
        <v>8</v>
      </c>
      <c r="K20" s="70">
        <v>70.66</v>
      </c>
      <c r="L20" s="233"/>
      <c r="M20" s="70"/>
      <c r="N20" s="41"/>
      <c r="O20" s="47"/>
      <c r="P20" s="42">
        <f t="shared" si="0"/>
        <v>-2.835000000000001</v>
      </c>
      <c r="Q20" s="43">
        <f t="shared" si="1"/>
        <v>0</v>
      </c>
    </row>
    <row r="21" spans="1:17" s="3" customFormat="1" ht="99.75" customHeight="1">
      <c r="A21" s="34">
        <v>10</v>
      </c>
      <c r="B21" s="32">
        <v>25</v>
      </c>
      <c r="C21" s="243" t="s">
        <v>349</v>
      </c>
      <c r="D21" s="34">
        <v>1970</v>
      </c>
      <c r="E21" s="34" t="s">
        <v>237</v>
      </c>
      <c r="F21" s="137" t="s">
        <v>538</v>
      </c>
      <c r="G21" s="74" t="s">
        <v>518</v>
      </c>
      <c r="H21" s="137" t="s">
        <v>201</v>
      </c>
      <c r="I21" s="236" t="s">
        <v>6</v>
      </c>
      <c r="J21" s="69">
        <v>11</v>
      </c>
      <c r="K21" s="70">
        <v>90.41</v>
      </c>
      <c r="L21" s="233"/>
      <c r="M21" s="70"/>
      <c r="N21" s="41"/>
      <c r="O21" s="47"/>
      <c r="P21" s="42">
        <f t="shared" si="0"/>
        <v>2.102499999999999</v>
      </c>
      <c r="Q21" s="43">
        <f t="shared" si="1"/>
        <v>0</v>
      </c>
    </row>
    <row r="22" spans="1:17" s="3" customFormat="1" ht="99.75" customHeight="1">
      <c r="A22" s="34">
        <v>11</v>
      </c>
      <c r="B22" s="32">
        <v>34</v>
      </c>
      <c r="C22" s="243" t="s">
        <v>487</v>
      </c>
      <c r="D22" s="34">
        <v>1998</v>
      </c>
      <c r="E22" s="34" t="s">
        <v>250</v>
      </c>
      <c r="F22" s="137" t="s">
        <v>488</v>
      </c>
      <c r="G22" s="74" t="s">
        <v>814</v>
      </c>
      <c r="H22" s="37" t="s">
        <v>179</v>
      </c>
      <c r="I22" s="236" t="s">
        <v>180</v>
      </c>
      <c r="J22" s="69">
        <v>14</v>
      </c>
      <c r="K22" s="70">
        <v>103.52</v>
      </c>
      <c r="L22" s="233"/>
      <c r="M22" s="70"/>
      <c r="N22" s="41"/>
      <c r="O22" s="47"/>
      <c r="P22" s="42">
        <f t="shared" si="0"/>
        <v>5.379999999999999</v>
      </c>
      <c r="Q22" s="43">
        <f t="shared" si="1"/>
        <v>0</v>
      </c>
    </row>
    <row r="23" spans="1:12" s="54" customFormat="1" ht="48.75" customHeight="1">
      <c r="A23" s="50"/>
      <c r="B23" s="50"/>
      <c r="C23" s="51" t="s">
        <v>77</v>
      </c>
      <c r="D23" s="52"/>
      <c r="E23" s="52"/>
      <c r="F23" s="52"/>
      <c r="G23" s="52"/>
      <c r="H23" s="53"/>
      <c r="I23" s="52"/>
      <c r="J23" s="51" t="s">
        <v>78</v>
      </c>
      <c r="K23" s="50"/>
      <c r="L23" s="50"/>
    </row>
    <row r="24" spans="1:12" s="54" customFormat="1" ht="48.75" customHeight="1">
      <c r="A24" s="50"/>
      <c r="B24" s="50"/>
      <c r="C24" s="51" t="s">
        <v>79</v>
      </c>
      <c r="D24" s="52"/>
      <c r="E24" s="55"/>
      <c r="F24" s="52"/>
      <c r="G24" s="52"/>
      <c r="H24" s="53"/>
      <c r="I24" s="52"/>
      <c r="J24" s="51" t="s">
        <v>80</v>
      </c>
      <c r="K24" s="50"/>
      <c r="L24" s="50"/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27">
    <mergeCell ref="G8:G10"/>
    <mergeCell ref="H8:H10"/>
    <mergeCell ref="I8:I10"/>
    <mergeCell ref="J8:M8"/>
    <mergeCell ref="N8:N10"/>
    <mergeCell ref="O8:O10"/>
    <mergeCell ref="J9:K9"/>
    <mergeCell ref="L9:M9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A1:O1"/>
    <mergeCell ref="A2:O2"/>
    <mergeCell ref="A3:O3"/>
    <mergeCell ref="A4:O4"/>
    <mergeCell ref="A5:O5"/>
    <mergeCell ref="A6:B6"/>
    <mergeCell ref="D6:F6"/>
    <mergeCell ref="G6:H6"/>
    <mergeCell ref="I6:O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Q20"/>
  <sheetViews>
    <sheetView view="pageBreakPreview" zoomScale="38" zoomScaleSheetLayoutView="38" zoomScalePageLayoutView="0" workbookViewId="0" topLeftCell="A1">
      <selection activeCell="H18" sqref="H18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9" width="46.0039062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83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47.25" customHeight="1">
      <c r="A7" s="304" t="s">
        <v>24</v>
      </c>
      <c r="B7" s="304"/>
      <c r="C7" s="56" t="s">
        <v>25</v>
      </c>
      <c r="D7" s="317" t="s">
        <v>86</v>
      </c>
      <c r="E7" s="317"/>
      <c r="F7" s="317"/>
      <c r="G7" s="305"/>
      <c r="H7" s="305"/>
      <c r="I7" s="305" t="s">
        <v>84</v>
      </c>
      <c r="J7" s="305"/>
      <c r="K7" s="305"/>
      <c r="L7" s="305"/>
      <c r="M7" s="305"/>
      <c r="N7" s="305"/>
      <c r="O7" s="305"/>
    </row>
    <row r="8" spans="1:15" s="2" customFormat="1" ht="33" customHeight="1">
      <c r="A8" s="276" t="s">
        <v>65</v>
      </c>
      <c r="B8" s="307" t="s">
        <v>3</v>
      </c>
      <c r="C8" s="307" t="s">
        <v>1</v>
      </c>
      <c r="D8" s="307" t="s">
        <v>66</v>
      </c>
      <c r="E8" s="307" t="s">
        <v>4</v>
      </c>
      <c r="F8" s="307" t="s">
        <v>2</v>
      </c>
      <c r="G8" s="297" t="s">
        <v>8</v>
      </c>
      <c r="H8" s="300" t="s">
        <v>9</v>
      </c>
      <c r="I8" s="300" t="s">
        <v>67</v>
      </c>
      <c r="J8" s="303" t="s">
        <v>68</v>
      </c>
      <c r="K8" s="303"/>
      <c r="L8" s="303"/>
      <c r="M8" s="303"/>
      <c r="N8" s="300" t="s">
        <v>69</v>
      </c>
      <c r="O8" s="300"/>
    </row>
    <row r="9" spans="1:15" s="2" customFormat="1" ht="33" customHeight="1">
      <c r="A9" s="277"/>
      <c r="B9" s="308"/>
      <c r="C9" s="308"/>
      <c r="D9" s="308"/>
      <c r="E9" s="308"/>
      <c r="F9" s="308"/>
      <c r="G9" s="298"/>
      <c r="H9" s="301"/>
      <c r="I9" s="301"/>
      <c r="J9" s="303" t="s">
        <v>70</v>
      </c>
      <c r="K9" s="303"/>
      <c r="L9" s="303" t="s">
        <v>71</v>
      </c>
      <c r="M9" s="303"/>
      <c r="N9" s="301"/>
      <c r="O9" s="301"/>
    </row>
    <row r="10" spans="1:17" s="3" customFormat="1" ht="32.25" customHeight="1">
      <c r="A10" s="306"/>
      <c r="B10" s="309"/>
      <c r="C10" s="309"/>
      <c r="D10" s="309"/>
      <c r="E10" s="309"/>
      <c r="F10" s="309"/>
      <c r="G10" s="299"/>
      <c r="H10" s="302"/>
      <c r="I10" s="302"/>
      <c r="J10" s="66" t="s">
        <v>72</v>
      </c>
      <c r="K10" s="67" t="s">
        <v>73</v>
      </c>
      <c r="L10" s="66" t="s">
        <v>72</v>
      </c>
      <c r="M10" s="67" t="s">
        <v>73</v>
      </c>
      <c r="N10" s="302"/>
      <c r="O10" s="302"/>
      <c r="P10" s="30">
        <v>67</v>
      </c>
      <c r="Q10" s="30">
        <v>40</v>
      </c>
    </row>
    <row r="11" spans="1:17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  <c r="P11" s="42" t="e">
        <f>(#REF!-$P$10)/4</f>
        <v>#REF!</v>
      </c>
      <c r="Q11" s="43" t="e">
        <f>(#REF!-$Q$10)/4</f>
        <v>#REF!</v>
      </c>
    </row>
    <row r="12" spans="1:17" s="3" customFormat="1" ht="126.75" customHeight="1">
      <c r="A12" s="34">
        <v>1</v>
      </c>
      <c r="B12" s="32">
        <v>119</v>
      </c>
      <c r="C12" s="44" t="s">
        <v>317</v>
      </c>
      <c r="D12" s="34">
        <v>2004</v>
      </c>
      <c r="E12" s="34" t="s">
        <v>173</v>
      </c>
      <c r="F12" s="44" t="s">
        <v>571</v>
      </c>
      <c r="G12" s="45"/>
      <c r="H12" s="46" t="s">
        <v>179</v>
      </c>
      <c r="I12" s="37" t="s">
        <v>199</v>
      </c>
      <c r="J12" s="71">
        <v>0</v>
      </c>
      <c r="K12" s="72">
        <v>57.68</v>
      </c>
      <c r="L12" s="73">
        <v>0</v>
      </c>
      <c r="M12" s="72">
        <v>32.92</v>
      </c>
      <c r="N12" s="73">
        <v>0</v>
      </c>
      <c r="O12" s="47"/>
      <c r="P12" s="42">
        <f aca="true" t="shared" si="0" ref="P12:P18">(K12-$P$10)/4</f>
        <v>-2.33</v>
      </c>
      <c r="Q12" s="43">
        <f aca="true" t="shared" si="1" ref="Q12:Q18">(M12-$Q$10)/4</f>
        <v>-1.7699999999999996</v>
      </c>
    </row>
    <row r="13" spans="1:17" s="3" customFormat="1" ht="126.75" customHeight="1">
      <c r="A13" s="34">
        <v>2</v>
      </c>
      <c r="B13" s="32">
        <v>5</v>
      </c>
      <c r="C13" s="44" t="s">
        <v>373</v>
      </c>
      <c r="D13" s="34">
        <v>2004</v>
      </c>
      <c r="E13" s="34" t="s">
        <v>173</v>
      </c>
      <c r="F13" s="44" t="s">
        <v>338</v>
      </c>
      <c r="G13" s="45" t="s">
        <v>339</v>
      </c>
      <c r="H13" s="46" t="s">
        <v>175</v>
      </c>
      <c r="I13" s="37" t="s">
        <v>176</v>
      </c>
      <c r="J13" s="71">
        <v>0</v>
      </c>
      <c r="K13" s="72">
        <v>61.17</v>
      </c>
      <c r="L13" s="73">
        <v>0</v>
      </c>
      <c r="M13" s="72">
        <v>34.04</v>
      </c>
      <c r="N13" s="73">
        <v>0</v>
      </c>
      <c r="O13" s="47"/>
      <c r="P13" s="42">
        <f t="shared" si="0"/>
        <v>-1.4574999999999996</v>
      </c>
      <c r="Q13" s="43">
        <f t="shared" si="1"/>
        <v>-1.4900000000000002</v>
      </c>
    </row>
    <row r="14" spans="1:17" s="3" customFormat="1" ht="126.75" customHeight="1">
      <c r="A14" s="34">
        <v>3</v>
      </c>
      <c r="B14" s="32">
        <v>67</v>
      </c>
      <c r="C14" s="44" t="s">
        <v>374</v>
      </c>
      <c r="D14" s="34">
        <v>2003</v>
      </c>
      <c r="E14" s="34" t="s">
        <v>181</v>
      </c>
      <c r="F14" s="44" t="s">
        <v>890</v>
      </c>
      <c r="G14" s="45" t="s">
        <v>891</v>
      </c>
      <c r="H14" s="46" t="s">
        <v>342</v>
      </c>
      <c r="I14" s="37" t="s">
        <v>343</v>
      </c>
      <c r="J14" s="71">
        <v>0</v>
      </c>
      <c r="K14" s="72">
        <v>54.85</v>
      </c>
      <c r="L14" s="73">
        <v>4</v>
      </c>
      <c r="M14" s="72">
        <v>28.33</v>
      </c>
      <c r="N14" s="73">
        <v>4</v>
      </c>
      <c r="O14" s="47"/>
      <c r="P14" s="42">
        <f t="shared" si="0"/>
        <v>-3.0374999999999996</v>
      </c>
      <c r="Q14" s="43">
        <f t="shared" si="1"/>
        <v>-2.9175000000000004</v>
      </c>
    </row>
    <row r="15" spans="1:17" s="3" customFormat="1" ht="126.75" customHeight="1">
      <c r="A15" s="34">
        <v>4</v>
      </c>
      <c r="B15" s="32">
        <v>115</v>
      </c>
      <c r="C15" s="44" t="s">
        <v>315</v>
      </c>
      <c r="D15" s="34">
        <v>2004</v>
      </c>
      <c r="E15" s="34" t="s">
        <v>173</v>
      </c>
      <c r="F15" s="68" t="s">
        <v>580</v>
      </c>
      <c r="G15" s="74" t="s">
        <v>581</v>
      </c>
      <c r="H15" s="46" t="s">
        <v>195</v>
      </c>
      <c r="I15" s="37" t="s">
        <v>196</v>
      </c>
      <c r="J15" s="71">
        <v>9</v>
      </c>
      <c r="K15" s="72">
        <v>86.31</v>
      </c>
      <c r="L15" s="73">
        <v>0</v>
      </c>
      <c r="M15" s="72">
        <v>29.09</v>
      </c>
      <c r="N15" s="73">
        <v>9</v>
      </c>
      <c r="O15" s="47"/>
      <c r="P15" s="42">
        <f t="shared" si="0"/>
        <v>4.827500000000001</v>
      </c>
      <c r="Q15" s="43">
        <f t="shared" si="1"/>
        <v>-2.7275</v>
      </c>
    </row>
    <row r="16" spans="1:17" s="3" customFormat="1" ht="126.75" customHeight="1">
      <c r="A16" s="34">
        <v>5</v>
      </c>
      <c r="B16" s="32">
        <v>6</v>
      </c>
      <c r="C16" s="44" t="s">
        <v>373</v>
      </c>
      <c r="D16" s="34">
        <v>2004</v>
      </c>
      <c r="E16" s="34" t="s">
        <v>173</v>
      </c>
      <c r="F16" s="44" t="s">
        <v>892</v>
      </c>
      <c r="G16" s="45" t="s">
        <v>922</v>
      </c>
      <c r="H16" s="46" t="s">
        <v>175</v>
      </c>
      <c r="I16" s="37" t="s">
        <v>176</v>
      </c>
      <c r="J16" s="71">
        <v>4</v>
      </c>
      <c r="K16" s="72">
        <v>61.05</v>
      </c>
      <c r="L16" s="73">
        <v>7</v>
      </c>
      <c r="M16" s="72">
        <v>50.41</v>
      </c>
      <c r="N16" s="73">
        <v>11</v>
      </c>
      <c r="O16" s="47"/>
      <c r="P16" s="42">
        <f t="shared" si="0"/>
        <v>-1.4875000000000007</v>
      </c>
      <c r="Q16" s="43">
        <f t="shared" si="1"/>
        <v>2.602499999999999</v>
      </c>
    </row>
    <row r="17" spans="1:17" s="3" customFormat="1" ht="126.75" customHeight="1">
      <c r="A17" s="34"/>
      <c r="B17" s="32">
        <v>116</v>
      </c>
      <c r="C17" s="44" t="s">
        <v>316</v>
      </c>
      <c r="D17" s="34">
        <v>2003</v>
      </c>
      <c r="E17" s="34" t="s">
        <v>173</v>
      </c>
      <c r="F17" s="68" t="s">
        <v>582</v>
      </c>
      <c r="G17" s="74" t="s">
        <v>583</v>
      </c>
      <c r="H17" s="46" t="s">
        <v>195</v>
      </c>
      <c r="I17" s="37" t="s">
        <v>196</v>
      </c>
      <c r="J17" s="296" t="s">
        <v>567</v>
      </c>
      <c r="K17" s="294"/>
      <c r="L17" s="294"/>
      <c r="M17" s="294"/>
      <c r="N17" s="294"/>
      <c r="O17" s="295"/>
      <c r="P17" s="42">
        <f t="shared" si="0"/>
        <v>-16.75</v>
      </c>
      <c r="Q17" s="43">
        <f t="shared" si="1"/>
        <v>-10</v>
      </c>
    </row>
    <row r="18" spans="1:17" s="3" customFormat="1" ht="126.75" customHeight="1">
      <c r="A18" s="34"/>
      <c r="B18" s="32">
        <v>68</v>
      </c>
      <c r="C18" s="44" t="s">
        <v>375</v>
      </c>
      <c r="D18" s="34">
        <v>2004</v>
      </c>
      <c r="E18" s="34" t="s">
        <v>173</v>
      </c>
      <c r="F18" s="68" t="s">
        <v>715</v>
      </c>
      <c r="G18" s="74" t="s">
        <v>895</v>
      </c>
      <c r="H18" s="46" t="s">
        <v>342</v>
      </c>
      <c r="I18" s="37" t="s">
        <v>343</v>
      </c>
      <c r="J18" s="296" t="s">
        <v>568</v>
      </c>
      <c r="K18" s="294"/>
      <c r="L18" s="294"/>
      <c r="M18" s="294"/>
      <c r="N18" s="294"/>
      <c r="O18" s="295"/>
      <c r="P18" s="42">
        <f t="shared" si="0"/>
        <v>-16.75</v>
      </c>
      <c r="Q18" s="43">
        <f t="shared" si="1"/>
        <v>-10</v>
      </c>
    </row>
    <row r="19" spans="1:12" s="54" customFormat="1" ht="48.75" customHeight="1">
      <c r="A19" s="50"/>
      <c r="B19" s="50"/>
      <c r="C19" s="51" t="s">
        <v>77</v>
      </c>
      <c r="D19" s="52"/>
      <c r="E19" s="52"/>
      <c r="F19" s="52"/>
      <c r="G19" s="52"/>
      <c r="H19" s="53"/>
      <c r="I19" s="52"/>
      <c r="J19" s="51" t="s">
        <v>78</v>
      </c>
      <c r="K19" s="50"/>
      <c r="L19" s="50"/>
    </row>
    <row r="20" spans="1:12" s="54" customFormat="1" ht="48.75" customHeight="1">
      <c r="A20" s="50"/>
      <c r="B20" s="50"/>
      <c r="C20" s="51" t="s">
        <v>79</v>
      </c>
      <c r="D20" s="52"/>
      <c r="E20" s="55"/>
      <c r="F20" s="52"/>
      <c r="G20" s="52"/>
      <c r="H20" s="53"/>
      <c r="I20" s="52"/>
      <c r="J20" s="51" t="s">
        <v>80</v>
      </c>
      <c r="K20" s="50"/>
      <c r="L20" s="50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29">
    <mergeCell ref="A1:O1"/>
    <mergeCell ref="A2:O2"/>
    <mergeCell ref="A3:O3"/>
    <mergeCell ref="A4:O4"/>
    <mergeCell ref="A5:O5"/>
    <mergeCell ref="A6:B6"/>
    <mergeCell ref="D6:F6"/>
    <mergeCell ref="G6:H6"/>
    <mergeCell ref="I6:O6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J17:O17"/>
    <mergeCell ref="J18:O18"/>
    <mergeCell ref="G8:G10"/>
    <mergeCell ref="H8:H10"/>
    <mergeCell ref="I8:I10"/>
    <mergeCell ref="J8:M8"/>
    <mergeCell ref="N8:N10"/>
    <mergeCell ref="O8:O10"/>
    <mergeCell ref="J9:K9"/>
    <mergeCell ref="L9:M9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"/>
  <sheetViews>
    <sheetView view="pageBreakPreview" zoomScale="38" zoomScaleSheetLayoutView="38" zoomScalePageLayoutView="0" workbookViewId="0" topLeftCell="A1">
      <selection activeCell="F18" sqref="F18:G18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83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47.25" customHeight="1">
      <c r="A7" s="304" t="s">
        <v>27</v>
      </c>
      <c r="B7" s="304"/>
      <c r="C7" s="56" t="s">
        <v>25</v>
      </c>
      <c r="D7" s="304" t="s">
        <v>85</v>
      </c>
      <c r="E7" s="304"/>
      <c r="F7" s="304"/>
      <c r="G7" s="305"/>
      <c r="H7" s="305"/>
      <c r="I7" s="305" t="s">
        <v>38</v>
      </c>
      <c r="J7" s="305"/>
      <c r="K7" s="305"/>
      <c r="L7" s="305"/>
      <c r="M7" s="305"/>
      <c r="N7" s="305"/>
      <c r="O7" s="305"/>
    </row>
    <row r="8" spans="1:15" s="2" customFormat="1" ht="33" customHeight="1">
      <c r="A8" s="276" t="s">
        <v>65</v>
      </c>
      <c r="B8" s="307" t="s">
        <v>3</v>
      </c>
      <c r="C8" s="307" t="s">
        <v>1</v>
      </c>
      <c r="D8" s="307" t="s">
        <v>66</v>
      </c>
      <c r="E8" s="307" t="s">
        <v>4</v>
      </c>
      <c r="F8" s="307" t="s">
        <v>2</v>
      </c>
      <c r="G8" s="297" t="s">
        <v>8</v>
      </c>
      <c r="H8" s="300" t="s">
        <v>9</v>
      </c>
      <c r="I8" s="300" t="s">
        <v>67</v>
      </c>
      <c r="J8" s="303" t="s">
        <v>68</v>
      </c>
      <c r="K8" s="303"/>
      <c r="L8" s="303"/>
      <c r="M8" s="303"/>
      <c r="N8" s="300"/>
      <c r="O8" s="300"/>
    </row>
    <row r="9" spans="1:15" s="2" customFormat="1" ht="33" customHeight="1">
      <c r="A9" s="277"/>
      <c r="B9" s="308"/>
      <c r="C9" s="308"/>
      <c r="D9" s="308"/>
      <c r="E9" s="308"/>
      <c r="F9" s="308"/>
      <c r="G9" s="298"/>
      <c r="H9" s="301"/>
      <c r="I9" s="301"/>
      <c r="J9" s="303" t="s">
        <v>70</v>
      </c>
      <c r="K9" s="303"/>
      <c r="L9" s="303" t="s">
        <v>71</v>
      </c>
      <c r="M9" s="303"/>
      <c r="N9" s="301"/>
      <c r="O9" s="301"/>
    </row>
    <row r="10" spans="1:17" s="3" customFormat="1" ht="32.25" customHeight="1">
      <c r="A10" s="306"/>
      <c r="B10" s="309"/>
      <c r="C10" s="309"/>
      <c r="D10" s="309"/>
      <c r="E10" s="309"/>
      <c r="F10" s="309"/>
      <c r="G10" s="299"/>
      <c r="H10" s="302"/>
      <c r="I10" s="302"/>
      <c r="J10" s="66" t="s">
        <v>72</v>
      </c>
      <c r="K10" s="67" t="s">
        <v>73</v>
      </c>
      <c r="L10" s="66" t="s">
        <v>72</v>
      </c>
      <c r="M10" s="67" t="s">
        <v>73</v>
      </c>
      <c r="N10" s="302"/>
      <c r="O10" s="302"/>
      <c r="P10" s="30">
        <v>67</v>
      </c>
      <c r="Q10" s="30">
        <v>40</v>
      </c>
    </row>
    <row r="11" spans="1:17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  <c r="P11" s="42" t="e">
        <f>(#REF!-$P$10)/4</f>
        <v>#REF!</v>
      </c>
      <c r="Q11" s="43" t="e">
        <f>(#REF!-$Q$10)/4</f>
        <v>#REF!</v>
      </c>
    </row>
    <row r="12" spans="1:17" s="3" customFormat="1" ht="91.5" customHeight="1">
      <c r="A12" s="34">
        <v>1</v>
      </c>
      <c r="B12" s="32">
        <v>129</v>
      </c>
      <c r="C12" s="44" t="s">
        <v>370</v>
      </c>
      <c r="D12" s="34"/>
      <c r="E12" s="34" t="s">
        <v>211</v>
      </c>
      <c r="F12" s="44" t="s">
        <v>893</v>
      </c>
      <c r="G12" s="75" t="s">
        <v>894</v>
      </c>
      <c r="H12" s="46" t="s">
        <v>201</v>
      </c>
      <c r="I12" s="37" t="s">
        <v>202</v>
      </c>
      <c r="J12" s="39">
        <v>0</v>
      </c>
      <c r="K12" s="40">
        <v>50.69</v>
      </c>
      <c r="L12" s="41">
        <v>0</v>
      </c>
      <c r="M12" s="40">
        <v>25.67</v>
      </c>
      <c r="N12" s="41"/>
      <c r="O12" s="47"/>
      <c r="P12" s="42">
        <f aca="true" t="shared" si="0" ref="P12:P24">(K12-$P$10)/4</f>
        <v>-4.077500000000001</v>
      </c>
      <c r="Q12" s="43">
        <f aca="true" t="shared" si="1" ref="Q12:Q24">(M12-$Q$10)/4</f>
        <v>-3.5824999999999996</v>
      </c>
    </row>
    <row r="13" spans="1:17" s="3" customFormat="1" ht="91.5" customHeight="1">
      <c r="A13" s="34">
        <v>2</v>
      </c>
      <c r="B13" s="32">
        <v>124</v>
      </c>
      <c r="C13" s="44" t="s">
        <v>366</v>
      </c>
      <c r="D13" s="34">
        <v>1988</v>
      </c>
      <c r="E13" s="34" t="s">
        <v>237</v>
      </c>
      <c r="F13" s="44" t="s">
        <v>367</v>
      </c>
      <c r="G13" s="75" t="s">
        <v>368</v>
      </c>
      <c r="H13" s="46" t="s">
        <v>369</v>
      </c>
      <c r="I13" s="37" t="s">
        <v>6</v>
      </c>
      <c r="J13" s="39">
        <v>0</v>
      </c>
      <c r="K13" s="40">
        <v>54.19</v>
      </c>
      <c r="L13" s="41">
        <v>0</v>
      </c>
      <c r="M13" s="40">
        <v>27.65</v>
      </c>
      <c r="N13" s="41"/>
      <c r="O13" s="47"/>
      <c r="P13" s="42">
        <f t="shared" si="0"/>
        <v>-3.2025000000000006</v>
      </c>
      <c r="Q13" s="43">
        <f t="shared" si="1"/>
        <v>-3.0875000000000004</v>
      </c>
    </row>
    <row r="14" spans="1:17" s="3" customFormat="1" ht="91.5" customHeight="1">
      <c r="A14" s="34">
        <v>3</v>
      </c>
      <c r="B14" s="32">
        <v>30</v>
      </c>
      <c r="C14" s="44" t="s">
        <v>349</v>
      </c>
      <c r="D14" s="34">
        <v>1970</v>
      </c>
      <c r="E14" s="34" t="s">
        <v>237</v>
      </c>
      <c r="F14" s="44" t="s">
        <v>350</v>
      </c>
      <c r="G14" s="75"/>
      <c r="H14" s="46" t="s">
        <v>201</v>
      </c>
      <c r="I14" s="37" t="s">
        <v>6</v>
      </c>
      <c r="J14" s="39">
        <v>0</v>
      </c>
      <c r="K14" s="40">
        <v>62.1</v>
      </c>
      <c r="L14" s="41">
        <v>0</v>
      </c>
      <c r="M14" s="40">
        <v>28.09</v>
      </c>
      <c r="N14" s="41"/>
      <c r="O14" s="47"/>
      <c r="P14" s="42">
        <f t="shared" si="0"/>
        <v>-1.2249999999999996</v>
      </c>
      <c r="Q14" s="43">
        <f t="shared" si="1"/>
        <v>-2.9775</v>
      </c>
    </row>
    <row r="15" spans="1:17" s="3" customFormat="1" ht="91.5" customHeight="1">
      <c r="A15" s="34">
        <v>4</v>
      </c>
      <c r="B15" s="32">
        <v>54</v>
      </c>
      <c r="C15" s="44" t="s">
        <v>270</v>
      </c>
      <c r="D15" s="34">
        <v>1995</v>
      </c>
      <c r="E15" s="34" t="s">
        <v>181</v>
      </c>
      <c r="F15" s="44" t="s">
        <v>353</v>
      </c>
      <c r="G15" s="75" t="s">
        <v>354</v>
      </c>
      <c r="H15" s="46" t="s">
        <v>273</v>
      </c>
      <c r="I15" s="37" t="s">
        <v>274</v>
      </c>
      <c r="J15" s="39">
        <v>0</v>
      </c>
      <c r="K15" s="40">
        <v>58.29</v>
      </c>
      <c r="L15" s="41">
        <v>0</v>
      </c>
      <c r="M15" s="40">
        <v>29.48</v>
      </c>
      <c r="N15" s="41"/>
      <c r="O15" s="47"/>
      <c r="P15" s="42">
        <f t="shared" si="0"/>
        <v>-2.1775</v>
      </c>
      <c r="Q15" s="43">
        <f t="shared" si="1"/>
        <v>-2.63</v>
      </c>
    </row>
    <row r="16" spans="1:17" s="3" customFormat="1" ht="91.5" customHeight="1">
      <c r="A16" s="34">
        <v>5</v>
      </c>
      <c r="B16" s="32">
        <v>114</v>
      </c>
      <c r="C16" s="44" t="s">
        <v>430</v>
      </c>
      <c r="D16" s="34">
        <v>2004</v>
      </c>
      <c r="E16" s="34" t="s">
        <v>173</v>
      </c>
      <c r="F16" s="44" t="s">
        <v>346</v>
      </c>
      <c r="G16" s="75" t="s">
        <v>347</v>
      </c>
      <c r="H16" s="46" t="s">
        <v>195</v>
      </c>
      <c r="I16" s="37" t="s">
        <v>196</v>
      </c>
      <c r="J16" s="39">
        <v>0</v>
      </c>
      <c r="K16" s="40">
        <v>57.69</v>
      </c>
      <c r="L16" s="41">
        <v>0</v>
      </c>
      <c r="M16" s="40">
        <v>30.34</v>
      </c>
      <c r="N16" s="41"/>
      <c r="O16" s="47"/>
      <c r="P16" s="42">
        <f t="shared" si="0"/>
        <v>-2.3275000000000006</v>
      </c>
      <c r="Q16" s="43">
        <f t="shared" si="1"/>
        <v>-2.415</v>
      </c>
    </row>
    <row r="17" spans="1:17" s="3" customFormat="1" ht="91.5" customHeight="1">
      <c r="A17" s="34">
        <v>6</v>
      </c>
      <c r="B17" s="32">
        <v>68</v>
      </c>
      <c r="C17" s="44" t="s">
        <v>585</v>
      </c>
      <c r="D17" s="34">
        <v>2004</v>
      </c>
      <c r="E17" s="34" t="s">
        <v>173</v>
      </c>
      <c r="F17" s="44" t="s">
        <v>715</v>
      </c>
      <c r="G17" s="75" t="s">
        <v>895</v>
      </c>
      <c r="H17" s="46" t="s">
        <v>342</v>
      </c>
      <c r="I17" s="37" t="s">
        <v>343</v>
      </c>
      <c r="J17" s="39">
        <v>0</v>
      </c>
      <c r="K17" s="40">
        <v>59.46</v>
      </c>
      <c r="L17" s="41">
        <v>0</v>
      </c>
      <c r="M17" s="40">
        <v>31.07</v>
      </c>
      <c r="N17" s="41"/>
      <c r="O17" s="47"/>
      <c r="P17" s="42">
        <f t="shared" si="0"/>
        <v>-1.8849999999999998</v>
      </c>
      <c r="Q17" s="43">
        <f t="shared" si="1"/>
        <v>-2.2325</v>
      </c>
    </row>
    <row r="18" spans="1:17" s="3" customFormat="1" ht="91.5" customHeight="1">
      <c r="A18" s="34">
        <v>7</v>
      </c>
      <c r="B18" s="32">
        <v>120</v>
      </c>
      <c r="C18" s="44" t="s">
        <v>199</v>
      </c>
      <c r="D18" s="34">
        <v>1991</v>
      </c>
      <c r="E18" s="34"/>
      <c r="F18" s="44" t="s">
        <v>957</v>
      </c>
      <c r="G18" s="75" t="s">
        <v>958</v>
      </c>
      <c r="H18" s="46" t="s">
        <v>179</v>
      </c>
      <c r="I18" s="37" t="s">
        <v>223</v>
      </c>
      <c r="J18" s="39">
        <v>0</v>
      </c>
      <c r="K18" s="40">
        <v>56.73</v>
      </c>
      <c r="L18" s="41">
        <v>0</v>
      </c>
      <c r="M18" s="40">
        <v>31.38</v>
      </c>
      <c r="N18" s="41"/>
      <c r="O18" s="47"/>
      <c r="P18" s="42">
        <f t="shared" si="0"/>
        <v>-2.567500000000001</v>
      </c>
      <c r="Q18" s="43">
        <f t="shared" si="1"/>
        <v>-2.1550000000000002</v>
      </c>
    </row>
    <row r="19" spans="1:17" s="3" customFormat="1" ht="91.5" customHeight="1">
      <c r="A19" s="34">
        <v>8</v>
      </c>
      <c r="B19" s="32">
        <v>47</v>
      </c>
      <c r="C19" s="44" t="s">
        <v>266</v>
      </c>
      <c r="D19" s="34">
        <v>1980</v>
      </c>
      <c r="E19" s="34" t="s">
        <v>250</v>
      </c>
      <c r="F19" s="44" t="s">
        <v>351</v>
      </c>
      <c r="G19" s="75" t="s">
        <v>352</v>
      </c>
      <c r="H19" s="46" t="s">
        <v>269</v>
      </c>
      <c r="I19" s="37" t="s">
        <v>219</v>
      </c>
      <c r="J19" s="39">
        <v>0</v>
      </c>
      <c r="K19" s="40">
        <v>58.53</v>
      </c>
      <c r="L19" s="41">
        <v>0</v>
      </c>
      <c r="M19" s="40">
        <v>31.69</v>
      </c>
      <c r="N19" s="41"/>
      <c r="O19" s="47"/>
      <c r="P19" s="42">
        <f t="shared" si="0"/>
        <v>-2.1174999999999997</v>
      </c>
      <c r="Q19" s="43">
        <f t="shared" si="1"/>
        <v>-2.0774999999999997</v>
      </c>
    </row>
    <row r="20" spans="1:17" s="3" customFormat="1" ht="91.5" customHeight="1">
      <c r="A20" s="34">
        <v>9</v>
      </c>
      <c r="B20" s="32">
        <v>82</v>
      </c>
      <c r="C20" s="44" t="s">
        <v>359</v>
      </c>
      <c r="D20" s="34">
        <v>1968</v>
      </c>
      <c r="E20" s="34" t="s">
        <v>250</v>
      </c>
      <c r="F20" s="44" t="s">
        <v>896</v>
      </c>
      <c r="G20" s="75" t="s">
        <v>677</v>
      </c>
      <c r="H20" s="46" t="s">
        <v>187</v>
      </c>
      <c r="I20" s="37" t="s">
        <v>188</v>
      </c>
      <c r="J20" s="39">
        <v>0</v>
      </c>
      <c r="K20" s="40">
        <v>64</v>
      </c>
      <c r="L20" s="41">
        <v>0</v>
      </c>
      <c r="M20" s="40">
        <v>32.02</v>
      </c>
      <c r="N20" s="41"/>
      <c r="O20" s="47"/>
      <c r="P20" s="42">
        <f t="shared" si="0"/>
        <v>-0.75</v>
      </c>
      <c r="Q20" s="43">
        <f t="shared" si="1"/>
        <v>-1.9949999999999992</v>
      </c>
    </row>
    <row r="21" spans="1:17" s="3" customFormat="1" ht="91.5" customHeight="1">
      <c r="A21" s="34">
        <v>10</v>
      </c>
      <c r="B21" s="32">
        <v>71</v>
      </c>
      <c r="C21" s="44" t="s">
        <v>223</v>
      </c>
      <c r="D21" s="34">
        <v>1971</v>
      </c>
      <c r="E21" s="34" t="s">
        <v>355</v>
      </c>
      <c r="F21" s="44" t="s">
        <v>356</v>
      </c>
      <c r="G21" s="75" t="s">
        <v>357</v>
      </c>
      <c r="H21" s="46" t="s">
        <v>372</v>
      </c>
      <c r="I21" s="37" t="s">
        <v>358</v>
      </c>
      <c r="J21" s="39">
        <v>0</v>
      </c>
      <c r="K21" s="40">
        <v>63.19</v>
      </c>
      <c r="L21" s="41">
        <v>0</v>
      </c>
      <c r="M21" s="40">
        <v>32.4</v>
      </c>
      <c r="N21" s="41"/>
      <c r="O21" s="47"/>
      <c r="P21" s="42">
        <f t="shared" si="0"/>
        <v>-0.9525000000000006</v>
      </c>
      <c r="Q21" s="43">
        <f t="shared" si="1"/>
        <v>-1.9000000000000004</v>
      </c>
    </row>
    <row r="22" spans="1:17" s="3" customFormat="1" ht="91.5" customHeight="1">
      <c r="A22" s="34">
        <v>11</v>
      </c>
      <c r="B22" s="32">
        <v>99</v>
      </c>
      <c r="C22" s="44" t="s">
        <v>361</v>
      </c>
      <c r="D22" s="34">
        <v>1968</v>
      </c>
      <c r="E22" s="34" t="s">
        <v>250</v>
      </c>
      <c r="F22" s="44" t="s">
        <v>363</v>
      </c>
      <c r="G22" s="75"/>
      <c r="H22" s="46" t="s">
        <v>364</v>
      </c>
      <c r="I22" s="37" t="s">
        <v>365</v>
      </c>
      <c r="J22" s="39">
        <v>0</v>
      </c>
      <c r="K22" s="40">
        <v>59.78</v>
      </c>
      <c r="L22" s="41">
        <v>0</v>
      </c>
      <c r="M22" s="40">
        <v>32.94</v>
      </c>
      <c r="N22" s="41"/>
      <c r="O22" s="47"/>
      <c r="P22" s="42">
        <f t="shared" si="0"/>
        <v>-1.8049999999999997</v>
      </c>
      <c r="Q22" s="43">
        <f t="shared" si="1"/>
        <v>-1.7650000000000006</v>
      </c>
    </row>
    <row r="23" spans="1:17" s="3" customFormat="1" ht="91.5" customHeight="1">
      <c r="A23" s="34">
        <v>12</v>
      </c>
      <c r="B23" s="32">
        <v>6</v>
      </c>
      <c r="C23" s="44" t="s">
        <v>337</v>
      </c>
      <c r="D23" s="34">
        <v>2004</v>
      </c>
      <c r="E23" s="34" t="s">
        <v>173</v>
      </c>
      <c r="F23" s="44" t="s">
        <v>897</v>
      </c>
      <c r="G23" s="75"/>
      <c r="H23" s="46" t="s">
        <v>175</v>
      </c>
      <c r="I23" s="37" t="s">
        <v>176</v>
      </c>
      <c r="J23" s="39">
        <v>0</v>
      </c>
      <c r="K23" s="40">
        <v>63.41</v>
      </c>
      <c r="L23" s="41">
        <v>4</v>
      </c>
      <c r="M23" s="40">
        <v>38.61</v>
      </c>
      <c r="N23" s="41"/>
      <c r="O23" s="47"/>
      <c r="P23" s="42">
        <f t="shared" si="0"/>
        <v>-0.8975000000000009</v>
      </c>
      <c r="Q23" s="43">
        <f t="shared" si="1"/>
        <v>-0.34750000000000014</v>
      </c>
    </row>
    <row r="24" spans="1:17" s="3" customFormat="1" ht="91.5" customHeight="1">
      <c r="A24" s="34">
        <v>13</v>
      </c>
      <c r="B24" s="32">
        <v>57</v>
      </c>
      <c r="C24" s="44" t="s">
        <v>573</v>
      </c>
      <c r="D24" s="34">
        <f>2016-27</f>
        <v>1989</v>
      </c>
      <c r="E24" s="34" t="s">
        <v>211</v>
      </c>
      <c r="F24" s="44" t="s">
        <v>216</v>
      </c>
      <c r="G24" s="75" t="s">
        <v>217</v>
      </c>
      <c r="H24" s="46" t="s">
        <v>218</v>
      </c>
      <c r="I24" s="37" t="s">
        <v>219</v>
      </c>
      <c r="J24" s="39">
        <v>4</v>
      </c>
      <c r="K24" s="40">
        <v>53.48</v>
      </c>
      <c r="L24" s="41"/>
      <c r="M24" s="40"/>
      <c r="N24" s="41"/>
      <c r="O24" s="47"/>
      <c r="P24" s="42">
        <f t="shared" si="0"/>
        <v>-3.380000000000001</v>
      </c>
      <c r="Q24" s="43">
        <f t="shared" si="1"/>
        <v>-10</v>
      </c>
    </row>
    <row r="25" spans="1:12" s="54" customFormat="1" ht="48.75" customHeight="1">
      <c r="A25" s="50"/>
      <c r="B25" s="50"/>
      <c r="C25" s="51" t="s">
        <v>77</v>
      </c>
      <c r="D25" s="52"/>
      <c r="E25" s="52"/>
      <c r="F25" s="52"/>
      <c r="G25" s="52"/>
      <c r="H25" s="53"/>
      <c r="I25" s="52"/>
      <c r="J25" s="51" t="s">
        <v>78</v>
      </c>
      <c r="K25" s="50"/>
      <c r="L25" s="50"/>
    </row>
    <row r="26" spans="1:12" s="54" customFormat="1" ht="48.75" customHeight="1">
      <c r="A26" s="50"/>
      <c r="B26" s="50"/>
      <c r="C26" s="51" t="s">
        <v>79</v>
      </c>
      <c r="D26" s="52"/>
      <c r="E26" s="55"/>
      <c r="F26" s="52"/>
      <c r="G26" s="52"/>
      <c r="H26" s="53"/>
      <c r="I26" s="52"/>
      <c r="J26" s="51" t="s">
        <v>80</v>
      </c>
      <c r="K26" s="50"/>
      <c r="L26" s="50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27">
    <mergeCell ref="A1:O1"/>
    <mergeCell ref="A2:O2"/>
    <mergeCell ref="A3:O3"/>
    <mergeCell ref="A4:O4"/>
    <mergeCell ref="A5:O5"/>
    <mergeCell ref="A6:B6"/>
    <mergeCell ref="D6:F6"/>
    <mergeCell ref="G6:H6"/>
    <mergeCell ref="I6:O6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M8"/>
    <mergeCell ref="N8:N10"/>
    <mergeCell ref="O8:O10"/>
    <mergeCell ref="J9:K9"/>
    <mergeCell ref="L9:M9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Q38"/>
  <sheetViews>
    <sheetView view="pageBreakPreview" zoomScale="38" zoomScaleSheetLayoutView="38" zoomScalePageLayoutView="0" workbookViewId="0" topLeftCell="A1">
      <selection activeCell="F14" sqref="F14:G14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83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5" customHeight="1">
      <c r="A7" s="304" t="s">
        <v>29</v>
      </c>
      <c r="B7" s="304"/>
      <c r="C7" s="56" t="s">
        <v>58</v>
      </c>
      <c r="D7" s="304" t="s">
        <v>85</v>
      </c>
      <c r="E7" s="304"/>
      <c r="F7" s="304"/>
      <c r="G7" s="305"/>
      <c r="H7" s="305"/>
      <c r="I7" s="318" t="s">
        <v>90</v>
      </c>
      <c r="J7" s="318"/>
      <c r="K7" s="318"/>
      <c r="L7" s="318"/>
      <c r="M7" s="318"/>
      <c r="N7" s="318"/>
      <c r="O7" s="318"/>
    </row>
    <row r="8" spans="1:15" s="2" customFormat="1" ht="33" customHeight="1">
      <c r="A8" s="276" t="s">
        <v>65</v>
      </c>
      <c r="B8" s="307" t="s">
        <v>3</v>
      </c>
      <c r="C8" s="307" t="s">
        <v>1</v>
      </c>
      <c r="D8" s="307" t="s">
        <v>66</v>
      </c>
      <c r="E8" s="307" t="s">
        <v>4</v>
      </c>
      <c r="F8" s="307" t="s">
        <v>2</v>
      </c>
      <c r="G8" s="297" t="s">
        <v>8</v>
      </c>
      <c r="H8" s="300" t="s">
        <v>9</v>
      </c>
      <c r="I8" s="300" t="s">
        <v>67</v>
      </c>
      <c r="J8" s="303" t="s">
        <v>68</v>
      </c>
      <c r="K8" s="303"/>
      <c r="L8" s="303"/>
      <c r="M8" s="303"/>
      <c r="N8" s="300"/>
      <c r="O8" s="300"/>
    </row>
    <row r="9" spans="1:15" s="2" customFormat="1" ht="33" customHeight="1">
      <c r="A9" s="277"/>
      <c r="B9" s="308"/>
      <c r="C9" s="308"/>
      <c r="D9" s="308"/>
      <c r="E9" s="308"/>
      <c r="F9" s="308"/>
      <c r="G9" s="298"/>
      <c r="H9" s="301"/>
      <c r="I9" s="301"/>
      <c r="J9" s="303" t="s">
        <v>70</v>
      </c>
      <c r="K9" s="303"/>
      <c r="L9" s="303" t="s">
        <v>71</v>
      </c>
      <c r="M9" s="303"/>
      <c r="N9" s="301"/>
      <c r="O9" s="301"/>
    </row>
    <row r="10" spans="1:17" s="3" customFormat="1" ht="32.25" customHeight="1">
      <c r="A10" s="306"/>
      <c r="B10" s="309"/>
      <c r="C10" s="309"/>
      <c r="D10" s="309"/>
      <c r="E10" s="309"/>
      <c r="F10" s="309"/>
      <c r="G10" s="299"/>
      <c r="H10" s="302"/>
      <c r="I10" s="302"/>
      <c r="J10" s="66" t="s">
        <v>72</v>
      </c>
      <c r="K10" s="67" t="s">
        <v>73</v>
      </c>
      <c r="L10" s="66" t="s">
        <v>72</v>
      </c>
      <c r="M10" s="67" t="s">
        <v>73</v>
      </c>
      <c r="N10" s="302"/>
      <c r="O10" s="302"/>
      <c r="P10" s="30">
        <v>67</v>
      </c>
      <c r="Q10" s="30">
        <v>40</v>
      </c>
    </row>
    <row r="11" spans="1:17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  <c r="P11" s="42" t="e">
        <f>(#REF!-$P$10)/4</f>
        <v>#REF!</v>
      </c>
      <c r="Q11" s="43" t="e">
        <f>(#REF!-$Q$10)/4</f>
        <v>#REF!</v>
      </c>
    </row>
    <row r="12" spans="1:17" s="3" customFormat="1" ht="42" customHeight="1">
      <c r="A12" s="290" t="s">
        <v>565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2"/>
      <c r="P12" s="42"/>
      <c r="Q12" s="43"/>
    </row>
    <row r="13" spans="1:17" s="3" customFormat="1" ht="128.25" customHeight="1">
      <c r="A13" s="34">
        <v>1</v>
      </c>
      <c r="B13" s="32">
        <v>52</v>
      </c>
      <c r="C13" s="68" t="s">
        <v>589</v>
      </c>
      <c r="D13" s="34">
        <v>1977</v>
      </c>
      <c r="E13" s="34" t="s">
        <v>211</v>
      </c>
      <c r="F13" s="33" t="s">
        <v>416</v>
      </c>
      <c r="G13" s="45" t="s">
        <v>417</v>
      </c>
      <c r="H13" s="46" t="s">
        <v>201</v>
      </c>
      <c r="I13" s="37" t="s">
        <v>418</v>
      </c>
      <c r="J13" s="39">
        <v>0</v>
      </c>
      <c r="K13" s="40">
        <v>54.89</v>
      </c>
      <c r="L13" s="41">
        <v>0</v>
      </c>
      <c r="M13" s="40">
        <v>25.04</v>
      </c>
      <c r="N13" s="41"/>
      <c r="O13" s="47"/>
      <c r="P13" s="42">
        <f>(K13-$P$10)/4</f>
        <v>-3.0275</v>
      </c>
      <c r="Q13" s="43">
        <f>(M13-$Q$10)/4</f>
        <v>-3.74</v>
      </c>
    </row>
    <row r="14" spans="1:17" s="3" customFormat="1" ht="116.25" customHeight="1">
      <c r="A14" s="34">
        <v>2</v>
      </c>
      <c r="B14" s="32">
        <v>127</v>
      </c>
      <c r="C14" s="68" t="s">
        <v>587</v>
      </c>
      <c r="D14" s="34"/>
      <c r="E14" s="34" t="s">
        <v>211</v>
      </c>
      <c r="F14" s="33" t="s">
        <v>955</v>
      </c>
      <c r="G14" s="45" t="s">
        <v>956</v>
      </c>
      <c r="H14" s="46" t="s">
        <v>201</v>
      </c>
      <c r="I14" s="37" t="s">
        <v>202</v>
      </c>
      <c r="J14" s="39">
        <v>0</v>
      </c>
      <c r="K14" s="40">
        <v>64.75</v>
      </c>
      <c r="L14" s="41">
        <v>0</v>
      </c>
      <c r="M14" s="40">
        <v>26.56</v>
      </c>
      <c r="N14" s="41"/>
      <c r="O14" s="47"/>
      <c r="P14" s="42">
        <f>(K14-$P$10)/4</f>
        <v>-0.5625</v>
      </c>
      <c r="Q14" s="43">
        <f>(M14-$Q$10)/4</f>
        <v>-3.3600000000000003</v>
      </c>
    </row>
    <row r="15" spans="1:17" s="3" customFormat="1" ht="128.25" customHeight="1">
      <c r="A15" s="34">
        <v>3</v>
      </c>
      <c r="B15" s="32">
        <v>126</v>
      </c>
      <c r="C15" s="68" t="s">
        <v>587</v>
      </c>
      <c r="D15" s="34"/>
      <c r="E15" s="34" t="s">
        <v>211</v>
      </c>
      <c r="F15" s="33" t="s">
        <v>898</v>
      </c>
      <c r="G15" s="45" t="s">
        <v>899</v>
      </c>
      <c r="H15" s="46" t="s">
        <v>201</v>
      </c>
      <c r="I15" s="37" t="s">
        <v>202</v>
      </c>
      <c r="J15" s="39">
        <v>0</v>
      </c>
      <c r="K15" s="40">
        <v>59.21</v>
      </c>
      <c r="L15" s="41">
        <v>0</v>
      </c>
      <c r="M15" s="40">
        <v>27.16</v>
      </c>
      <c r="N15" s="41"/>
      <c r="O15" s="47"/>
      <c r="P15" s="42">
        <f>(K15-$P$10)/4</f>
        <v>-1.9474999999999998</v>
      </c>
      <c r="Q15" s="43">
        <f>(M15-$Q$10)/4</f>
        <v>-3.21</v>
      </c>
    </row>
    <row r="16" spans="1:17" s="3" customFormat="1" ht="42" customHeight="1">
      <c r="A16" s="290" t="s">
        <v>590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2"/>
      <c r="P16" s="42"/>
      <c r="Q16" s="43"/>
    </row>
    <row r="17" spans="1:17" s="3" customFormat="1" ht="116.25" customHeight="1">
      <c r="A17" s="34">
        <v>1</v>
      </c>
      <c r="B17" s="32">
        <v>64</v>
      </c>
      <c r="C17" s="68" t="s">
        <v>398</v>
      </c>
      <c r="D17" s="34"/>
      <c r="E17" s="34"/>
      <c r="F17" s="33" t="s">
        <v>901</v>
      </c>
      <c r="G17" s="45" t="s">
        <v>900</v>
      </c>
      <c r="H17" s="46" t="s">
        <v>342</v>
      </c>
      <c r="I17" s="37" t="s">
        <v>399</v>
      </c>
      <c r="J17" s="39">
        <v>0</v>
      </c>
      <c r="K17" s="40">
        <v>51.88</v>
      </c>
      <c r="L17" s="41">
        <v>0</v>
      </c>
      <c r="M17" s="40">
        <v>26.27</v>
      </c>
      <c r="N17" s="41"/>
      <c r="O17" s="47"/>
      <c r="P17" s="42">
        <f aca="true" t="shared" si="0" ref="P17:P33">(K17-$P$10)/4</f>
        <v>-3.7799999999999994</v>
      </c>
      <c r="Q17" s="43">
        <f aca="true" t="shared" si="1" ref="Q17:Q33">(M17-$Q$10)/4</f>
        <v>-3.4325</v>
      </c>
    </row>
    <row r="18" spans="1:17" s="3" customFormat="1" ht="116.25" customHeight="1">
      <c r="A18" s="34">
        <v>2</v>
      </c>
      <c r="B18" s="32">
        <v>103</v>
      </c>
      <c r="C18" s="68" t="s">
        <v>402</v>
      </c>
      <c r="D18" s="34">
        <v>1995</v>
      </c>
      <c r="E18" s="34" t="s">
        <v>220</v>
      </c>
      <c r="F18" s="33" t="s">
        <v>403</v>
      </c>
      <c r="G18" s="45" t="s">
        <v>902</v>
      </c>
      <c r="H18" s="46" t="s">
        <v>404</v>
      </c>
      <c r="I18" s="37" t="s">
        <v>365</v>
      </c>
      <c r="J18" s="39">
        <v>0</v>
      </c>
      <c r="K18" s="40">
        <v>53.46</v>
      </c>
      <c r="L18" s="41">
        <v>0</v>
      </c>
      <c r="M18" s="40">
        <v>27.08</v>
      </c>
      <c r="N18" s="41"/>
      <c r="O18" s="47"/>
      <c r="P18" s="42">
        <f t="shared" si="0"/>
        <v>-3.385</v>
      </c>
      <c r="Q18" s="43">
        <f t="shared" si="1"/>
        <v>-3.2300000000000004</v>
      </c>
    </row>
    <row r="19" spans="1:17" s="3" customFormat="1" ht="116.25" customHeight="1">
      <c r="A19" s="34">
        <v>3</v>
      </c>
      <c r="B19" s="32">
        <v>104</v>
      </c>
      <c r="C19" s="68" t="s">
        <v>405</v>
      </c>
      <c r="D19" s="34">
        <v>1995</v>
      </c>
      <c r="E19" s="34" t="s">
        <v>220</v>
      </c>
      <c r="F19" s="33" t="s">
        <v>406</v>
      </c>
      <c r="G19" s="45"/>
      <c r="H19" s="46" t="s">
        <v>404</v>
      </c>
      <c r="I19" s="37" t="s">
        <v>365</v>
      </c>
      <c r="J19" s="39">
        <v>0</v>
      </c>
      <c r="K19" s="40">
        <v>57.03</v>
      </c>
      <c r="L19" s="41">
        <v>0</v>
      </c>
      <c r="M19" s="40">
        <v>28.06</v>
      </c>
      <c r="N19" s="41"/>
      <c r="O19" s="47"/>
      <c r="P19" s="42">
        <f t="shared" si="0"/>
        <v>-2.4924999999999997</v>
      </c>
      <c r="Q19" s="43">
        <f t="shared" si="1"/>
        <v>-2.9850000000000003</v>
      </c>
    </row>
    <row r="20" spans="1:17" s="3" customFormat="1" ht="116.25" customHeight="1">
      <c r="A20" s="34">
        <v>4</v>
      </c>
      <c r="B20" s="32">
        <v>63</v>
      </c>
      <c r="C20" s="68" t="s">
        <v>398</v>
      </c>
      <c r="D20" s="34"/>
      <c r="E20" s="34"/>
      <c r="F20" s="33" t="s">
        <v>904</v>
      </c>
      <c r="G20" s="45" t="s">
        <v>903</v>
      </c>
      <c r="H20" s="46" t="s">
        <v>342</v>
      </c>
      <c r="I20" s="37" t="s">
        <v>399</v>
      </c>
      <c r="J20" s="39">
        <v>0</v>
      </c>
      <c r="K20" s="40">
        <v>52.65</v>
      </c>
      <c r="L20" s="41">
        <v>0</v>
      </c>
      <c r="M20" s="40">
        <v>28.34</v>
      </c>
      <c r="N20" s="41"/>
      <c r="O20" s="47"/>
      <c r="P20" s="42">
        <f t="shared" si="0"/>
        <v>-3.5875000000000004</v>
      </c>
      <c r="Q20" s="43">
        <f t="shared" si="1"/>
        <v>-2.915</v>
      </c>
    </row>
    <row r="21" spans="1:17" s="3" customFormat="1" ht="116.25" customHeight="1">
      <c r="A21" s="34">
        <v>5</v>
      </c>
      <c r="B21" s="32">
        <v>65</v>
      </c>
      <c r="C21" s="68" t="s">
        <v>400</v>
      </c>
      <c r="D21" s="34">
        <v>2001</v>
      </c>
      <c r="E21" s="34" t="s">
        <v>181</v>
      </c>
      <c r="F21" s="33" t="s">
        <v>855</v>
      </c>
      <c r="G21" s="45" t="s">
        <v>923</v>
      </c>
      <c r="H21" s="46" t="s">
        <v>342</v>
      </c>
      <c r="I21" s="37" t="s">
        <v>399</v>
      </c>
      <c r="J21" s="39">
        <v>0</v>
      </c>
      <c r="K21" s="40">
        <v>59.59</v>
      </c>
      <c r="L21" s="41">
        <v>0</v>
      </c>
      <c r="M21" s="40">
        <v>28.99</v>
      </c>
      <c r="N21" s="41"/>
      <c r="O21" s="47"/>
      <c r="P21" s="42">
        <f t="shared" si="0"/>
        <v>-1.8524999999999991</v>
      </c>
      <c r="Q21" s="43">
        <f t="shared" si="1"/>
        <v>-2.7525000000000004</v>
      </c>
    </row>
    <row r="22" spans="1:17" s="3" customFormat="1" ht="116.25" customHeight="1">
      <c r="A22" s="34">
        <v>6</v>
      </c>
      <c r="B22" s="32">
        <v>144</v>
      </c>
      <c r="C22" s="68" t="s">
        <v>412</v>
      </c>
      <c r="D22" s="34">
        <v>2000</v>
      </c>
      <c r="E22" s="34" t="s">
        <v>250</v>
      </c>
      <c r="F22" s="33" t="s">
        <v>428</v>
      </c>
      <c r="G22" s="45" t="s">
        <v>415</v>
      </c>
      <c r="H22" s="46" t="s">
        <v>413</v>
      </c>
      <c r="I22" s="37" t="s">
        <v>414</v>
      </c>
      <c r="J22" s="39">
        <v>0</v>
      </c>
      <c r="K22" s="40">
        <v>50.04</v>
      </c>
      <c r="L22" s="41">
        <v>0</v>
      </c>
      <c r="M22" s="40">
        <v>29.76</v>
      </c>
      <c r="N22" s="41"/>
      <c r="O22" s="47"/>
      <c r="P22" s="42">
        <f t="shared" si="0"/>
        <v>-4.24</v>
      </c>
      <c r="Q22" s="43">
        <f t="shared" si="1"/>
        <v>-2.5599999999999996</v>
      </c>
    </row>
    <row r="23" spans="1:17" s="3" customFormat="1" ht="116.25" customHeight="1">
      <c r="A23" s="34">
        <v>7</v>
      </c>
      <c r="B23" s="32">
        <v>8</v>
      </c>
      <c r="C23" s="68" t="s">
        <v>176</v>
      </c>
      <c r="D23" s="34">
        <v>1982</v>
      </c>
      <c r="E23" s="34"/>
      <c r="F23" s="33" t="s">
        <v>379</v>
      </c>
      <c r="G23" s="45" t="s">
        <v>380</v>
      </c>
      <c r="H23" s="46" t="s">
        <v>175</v>
      </c>
      <c r="I23" s="37" t="s">
        <v>245</v>
      </c>
      <c r="J23" s="39">
        <v>0</v>
      </c>
      <c r="K23" s="40">
        <v>60.88</v>
      </c>
      <c r="L23" s="41">
        <v>0</v>
      </c>
      <c r="M23" s="40">
        <v>34.64</v>
      </c>
      <c r="N23" s="41"/>
      <c r="O23" s="47"/>
      <c r="P23" s="42">
        <f t="shared" si="0"/>
        <v>-1.5299999999999994</v>
      </c>
      <c r="Q23" s="43">
        <f t="shared" si="1"/>
        <v>-1.3399999999999999</v>
      </c>
    </row>
    <row r="24" spans="1:17" s="3" customFormat="1" ht="116.25" customHeight="1">
      <c r="A24" s="34">
        <v>8</v>
      </c>
      <c r="B24" s="32">
        <v>9</v>
      </c>
      <c r="C24" s="68" t="s">
        <v>176</v>
      </c>
      <c r="D24" s="34">
        <v>1982</v>
      </c>
      <c r="E24" s="34"/>
      <c r="F24" s="33" t="s">
        <v>859</v>
      </c>
      <c r="G24" s="45" t="s">
        <v>967</v>
      </c>
      <c r="H24" s="46" t="s">
        <v>175</v>
      </c>
      <c r="I24" s="37" t="s">
        <v>245</v>
      </c>
      <c r="J24" s="39">
        <v>0</v>
      </c>
      <c r="K24" s="40">
        <v>58.6</v>
      </c>
      <c r="L24" s="41">
        <v>0</v>
      </c>
      <c r="M24" s="40">
        <v>34.83</v>
      </c>
      <c r="N24" s="41"/>
      <c r="O24" s="47"/>
      <c r="P24" s="42">
        <f t="shared" si="0"/>
        <v>-2.0999999999999996</v>
      </c>
      <c r="Q24" s="43">
        <f t="shared" si="1"/>
        <v>-1.2925000000000004</v>
      </c>
    </row>
    <row r="25" spans="1:17" s="3" customFormat="1" ht="116.25" customHeight="1">
      <c r="A25" s="34">
        <v>9</v>
      </c>
      <c r="B25" s="32">
        <v>143</v>
      </c>
      <c r="C25" s="68" t="s">
        <v>412</v>
      </c>
      <c r="D25" s="34">
        <v>2000</v>
      </c>
      <c r="E25" s="34" t="s">
        <v>250</v>
      </c>
      <c r="F25" s="33" t="s">
        <v>957</v>
      </c>
      <c r="G25" s="45"/>
      <c r="H25" s="46" t="s">
        <v>413</v>
      </c>
      <c r="I25" s="37" t="s">
        <v>414</v>
      </c>
      <c r="J25" s="39">
        <v>0</v>
      </c>
      <c r="K25" s="40">
        <v>60.02</v>
      </c>
      <c r="L25" s="41">
        <v>0</v>
      </c>
      <c r="M25" s="40">
        <v>35.68</v>
      </c>
      <c r="N25" s="41"/>
      <c r="O25" s="47"/>
      <c r="P25" s="42">
        <f t="shared" si="0"/>
        <v>-1.7449999999999992</v>
      </c>
      <c r="Q25" s="43">
        <f t="shared" si="1"/>
        <v>-1.08</v>
      </c>
    </row>
    <row r="26" spans="1:17" s="3" customFormat="1" ht="116.25" customHeight="1">
      <c r="A26" s="34">
        <v>10</v>
      </c>
      <c r="B26" s="32">
        <v>49</v>
      </c>
      <c r="C26" s="68" t="s">
        <v>391</v>
      </c>
      <c r="D26" s="34">
        <v>2002</v>
      </c>
      <c r="E26" s="34" t="s">
        <v>237</v>
      </c>
      <c r="F26" s="33" t="s">
        <v>845</v>
      </c>
      <c r="G26" s="45" t="s">
        <v>905</v>
      </c>
      <c r="H26" s="46" t="s">
        <v>393</v>
      </c>
      <c r="I26" s="37" t="s">
        <v>394</v>
      </c>
      <c r="J26" s="39">
        <v>0</v>
      </c>
      <c r="K26" s="40">
        <v>57.13</v>
      </c>
      <c r="L26" s="41">
        <v>0</v>
      </c>
      <c r="M26" s="40">
        <v>37.88</v>
      </c>
      <c r="N26" s="41"/>
      <c r="O26" s="47"/>
      <c r="P26" s="42">
        <f t="shared" si="0"/>
        <v>-2.4674999999999994</v>
      </c>
      <c r="Q26" s="43">
        <f t="shared" si="1"/>
        <v>-0.5299999999999994</v>
      </c>
    </row>
    <row r="27" spans="1:17" s="3" customFormat="1" ht="116.25" customHeight="1">
      <c r="A27" s="34">
        <v>11</v>
      </c>
      <c r="B27" s="32">
        <v>56</v>
      </c>
      <c r="C27" s="68" t="s">
        <v>219</v>
      </c>
      <c r="D27" s="34">
        <v>1958</v>
      </c>
      <c r="E27" s="34" t="s">
        <v>355</v>
      </c>
      <c r="F27" s="33" t="s">
        <v>395</v>
      </c>
      <c r="G27" s="45" t="s">
        <v>966</v>
      </c>
      <c r="H27" s="46" t="s">
        <v>218</v>
      </c>
      <c r="I27" s="37" t="s">
        <v>397</v>
      </c>
      <c r="J27" s="39">
        <v>0</v>
      </c>
      <c r="K27" s="40">
        <v>51.25</v>
      </c>
      <c r="L27" s="41">
        <v>4</v>
      </c>
      <c r="M27" s="40">
        <v>27.27</v>
      </c>
      <c r="N27" s="41"/>
      <c r="O27" s="47"/>
      <c r="P27" s="42">
        <f t="shared" si="0"/>
        <v>-3.9375</v>
      </c>
      <c r="Q27" s="43">
        <f t="shared" si="1"/>
        <v>-3.1825</v>
      </c>
    </row>
    <row r="28" spans="1:17" s="3" customFormat="1" ht="116.25" customHeight="1">
      <c r="A28" s="34">
        <v>12</v>
      </c>
      <c r="B28" s="32">
        <v>17</v>
      </c>
      <c r="C28" s="68" t="s">
        <v>382</v>
      </c>
      <c r="D28" s="34">
        <v>2001</v>
      </c>
      <c r="E28" s="34" t="s">
        <v>177</v>
      </c>
      <c r="F28" s="33" t="s">
        <v>593</v>
      </c>
      <c r="G28" s="45" t="s">
        <v>383</v>
      </c>
      <c r="H28" s="46" t="s">
        <v>384</v>
      </c>
      <c r="I28" s="37" t="s">
        <v>385</v>
      </c>
      <c r="J28" s="39">
        <v>0</v>
      </c>
      <c r="K28" s="40">
        <v>55.64</v>
      </c>
      <c r="L28" s="41">
        <v>4</v>
      </c>
      <c r="M28" s="40">
        <v>31.53</v>
      </c>
      <c r="N28" s="41"/>
      <c r="O28" s="47"/>
      <c r="P28" s="42">
        <f t="shared" si="0"/>
        <v>-2.84</v>
      </c>
      <c r="Q28" s="43">
        <f t="shared" si="1"/>
        <v>-2.1174999999999997</v>
      </c>
    </row>
    <row r="29" spans="1:17" s="3" customFormat="1" ht="116.25" customHeight="1">
      <c r="A29" s="34">
        <v>13</v>
      </c>
      <c r="B29" s="32">
        <v>117</v>
      </c>
      <c r="C29" s="68" t="s">
        <v>407</v>
      </c>
      <c r="D29" s="34">
        <v>2002</v>
      </c>
      <c r="E29" s="34" t="s">
        <v>177</v>
      </c>
      <c r="F29" s="33" t="s">
        <v>959</v>
      </c>
      <c r="G29" s="45" t="s">
        <v>960</v>
      </c>
      <c r="H29" s="46" t="s">
        <v>179</v>
      </c>
      <c r="I29" s="37" t="s">
        <v>409</v>
      </c>
      <c r="J29" s="39">
        <v>0</v>
      </c>
      <c r="K29" s="40">
        <v>62.29</v>
      </c>
      <c r="L29" s="41">
        <v>4</v>
      </c>
      <c r="M29" s="40">
        <v>32.68</v>
      </c>
      <c r="N29" s="41"/>
      <c r="O29" s="47"/>
      <c r="P29" s="42">
        <f t="shared" si="0"/>
        <v>-1.1775000000000002</v>
      </c>
      <c r="Q29" s="43">
        <f t="shared" si="1"/>
        <v>-1.83</v>
      </c>
    </row>
    <row r="30" spans="1:17" s="3" customFormat="1" ht="116.25" customHeight="1">
      <c r="A30" s="34">
        <v>14</v>
      </c>
      <c r="B30" s="32">
        <v>73</v>
      </c>
      <c r="C30" s="68" t="s">
        <v>961</v>
      </c>
      <c r="D30" s="34">
        <v>1975</v>
      </c>
      <c r="E30" s="34" t="s">
        <v>211</v>
      </c>
      <c r="F30" s="33" t="s">
        <v>962</v>
      </c>
      <c r="G30" s="45" t="s">
        <v>963</v>
      </c>
      <c r="H30" s="46" t="s">
        <v>964</v>
      </c>
      <c r="I30" s="37" t="s">
        <v>227</v>
      </c>
      <c r="J30" s="39">
        <v>4</v>
      </c>
      <c r="K30" s="40">
        <v>58.45</v>
      </c>
      <c r="L30" s="41"/>
      <c r="M30" s="40"/>
      <c r="N30" s="41"/>
      <c r="O30" s="47"/>
      <c r="P30" s="42">
        <f t="shared" si="0"/>
        <v>-2.1374999999999993</v>
      </c>
      <c r="Q30" s="43">
        <f t="shared" si="1"/>
        <v>-10</v>
      </c>
    </row>
    <row r="31" spans="1:17" s="3" customFormat="1" ht="116.25" customHeight="1">
      <c r="A31" s="34">
        <v>15</v>
      </c>
      <c r="B31" s="32">
        <v>7</v>
      </c>
      <c r="C31" s="68" t="s">
        <v>176</v>
      </c>
      <c r="D31" s="34">
        <v>1982</v>
      </c>
      <c r="E31" s="34"/>
      <c r="F31" s="33" t="s">
        <v>377</v>
      </c>
      <c r="G31" s="45" t="s">
        <v>378</v>
      </c>
      <c r="H31" s="46" t="s">
        <v>175</v>
      </c>
      <c r="I31" s="37" t="s">
        <v>245</v>
      </c>
      <c r="J31" s="39">
        <v>7</v>
      </c>
      <c r="K31" s="40">
        <v>77.95</v>
      </c>
      <c r="L31" s="41"/>
      <c r="M31" s="40"/>
      <c r="N31" s="41"/>
      <c r="O31" s="47"/>
      <c r="P31" s="42">
        <f t="shared" si="0"/>
        <v>2.7375000000000007</v>
      </c>
      <c r="Q31" s="43">
        <f t="shared" si="1"/>
        <v>-10</v>
      </c>
    </row>
    <row r="32" spans="1:17" s="3" customFormat="1" ht="116.25" customHeight="1">
      <c r="A32" s="34">
        <v>16</v>
      </c>
      <c r="B32" s="32">
        <v>42</v>
      </c>
      <c r="C32" s="68" t="s">
        <v>386</v>
      </c>
      <c r="D32" s="34">
        <v>1974</v>
      </c>
      <c r="E32" s="34" t="s">
        <v>228</v>
      </c>
      <c r="F32" s="33" t="s">
        <v>387</v>
      </c>
      <c r="G32" s="45" t="s">
        <v>965</v>
      </c>
      <c r="H32" s="46" t="s">
        <v>389</v>
      </c>
      <c r="I32" s="37" t="s">
        <v>390</v>
      </c>
      <c r="J32" s="39">
        <v>8</v>
      </c>
      <c r="K32" s="40">
        <v>48.31</v>
      </c>
      <c r="L32" s="41"/>
      <c r="M32" s="40"/>
      <c r="N32" s="41"/>
      <c r="O32" s="47"/>
      <c r="P32" s="42">
        <f t="shared" si="0"/>
        <v>-4.672499999999999</v>
      </c>
      <c r="Q32" s="43">
        <f t="shared" si="1"/>
        <v>-10</v>
      </c>
    </row>
    <row r="33" spans="1:17" s="3" customFormat="1" ht="116.25" customHeight="1">
      <c r="A33" s="34">
        <v>17</v>
      </c>
      <c r="B33" s="32">
        <v>118</v>
      </c>
      <c r="C33" s="68" t="s">
        <v>410</v>
      </c>
      <c r="D33" s="34">
        <v>1999</v>
      </c>
      <c r="E33" s="34" t="s">
        <v>177</v>
      </c>
      <c r="F33" s="33" t="s">
        <v>411</v>
      </c>
      <c r="G33" s="45"/>
      <c r="H33" s="46" t="s">
        <v>179</v>
      </c>
      <c r="I33" s="37" t="s">
        <v>409</v>
      </c>
      <c r="J33" s="39">
        <v>11</v>
      </c>
      <c r="K33" s="40">
        <v>76.1</v>
      </c>
      <c r="L33" s="41"/>
      <c r="M33" s="40"/>
      <c r="N33" s="41"/>
      <c r="O33" s="47"/>
      <c r="P33" s="42">
        <f t="shared" si="0"/>
        <v>2.2749999999999986</v>
      </c>
      <c r="Q33" s="43">
        <f t="shared" si="1"/>
        <v>-10</v>
      </c>
    </row>
    <row r="34" spans="1:17" s="3" customFormat="1" ht="42" customHeight="1">
      <c r="A34" s="290" t="s">
        <v>566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2"/>
      <c r="P34" s="42"/>
      <c r="Q34" s="43"/>
    </row>
    <row r="35" spans="1:17" s="3" customFormat="1" ht="110.25" customHeight="1">
      <c r="A35" s="34">
        <v>1</v>
      </c>
      <c r="B35" s="32">
        <v>114</v>
      </c>
      <c r="C35" s="68" t="s">
        <v>552</v>
      </c>
      <c r="D35" s="34">
        <v>2004</v>
      </c>
      <c r="E35" s="34" t="s">
        <v>173</v>
      </c>
      <c r="F35" s="33" t="s">
        <v>346</v>
      </c>
      <c r="G35" s="45" t="s">
        <v>347</v>
      </c>
      <c r="H35" s="46" t="s">
        <v>195</v>
      </c>
      <c r="I35" s="37" t="s">
        <v>196</v>
      </c>
      <c r="J35" s="39">
        <v>0</v>
      </c>
      <c r="K35" s="40">
        <v>55.18</v>
      </c>
      <c r="L35" s="41">
        <v>0</v>
      </c>
      <c r="M35" s="40">
        <v>27.22</v>
      </c>
      <c r="N35" s="41"/>
      <c r="O35" s="47"/>
      <c r="P35" s="42">
        <f>(K35-$P$10)/4</f>
        <v>-2.955</v>
      </c>
      <c r="Q35" s="43">
        <f>(M35-$Q$10)/4</f>
        <v>-3.1950000000000003</v>
      </c>
    </row>
    <row r="36" spans="1:17" s="3" customFormat="1" ht="110.25" customHeight="1">
      <c r="A36" s="34">
        <v>2</v>
      </c>
      <c r="B36" s="32">
        <v>66</v>
      </c>
      <c r="C36" s="68" t="s">
        <v>588</v>
      </c>
      <c r="D36" s="34">
        <v>2004</v>
      </c>
      <c r="E36" s="34" t="s">
        <v>173</v>
      </c>
      <c r="F36" s="33" t="s">
        <v>954</v>
      </c>
      <c r="G36" s="45" t="s">
        <v>775</v>
      </c>
      <c r="H36" s="46" t="s">
        <v>342</v>
      </c>
      <c r="I36" s="37" t="s">
        <v>399</v>
      </c>
      <c r="J36" s="39">
        <v>4</v>
      </c>
      <c r="K36" s="40">
        <v>57.74</v>
      </c>
      <c r="L36" s="41"/>
      <c r="M36" s="40"/>
      <c r="N36" s="41"/>
      <c r="O36" s="47"/>
      <c r="P36" s="42">
        <f>(K36-$P$10)/4</f>
        <v>-2.3149999999999995</v>
      </c>
      <c r="Q36" s="43">
        <f>(M36-$Q$10)/4</f>
        <v>-10</v>
      </c>
    </row>
    <row r="37" spans="1:12" s="54" customFormat="1" ht="48.75" customHeight="1">
      <c r="A37" s="50"/>
      <c r="B37" s="50"/>
      <c r="C37" s="51" t="s">
        <v>77</v>
      </c>
      <c r="D37" s="52"/>
      <c r="E37" s="52"/>
      <c r="F37" s="52"/>
      <c r="G37" s="52"/>
      <c r="H37" s="53"/>
      <c r="I37" s="52"/>
      <c r="J37" s="51" t="s">
        <v>78</v>
      </c>
      <c r="K37" s="50"/>
      <c r="L37" s="50"/>
    </row>
    <row r="38" spans="1:12" s="54" customFormat="1" ht="48.75" customHeight="1">
      <c r="A38" s="50"/>
      <c r="B38" s="50"/>
      <c r="C38" s="51" t="s">
        <v>79</v>
      </c>
      <c r="D38" s="52"/>
      <c r="E38" s="55"/>
      <c r="F38" s="52"/>
      <c r="G38" s="52"/>
      <c r="H38" s="53"/>
      <c r="I38" s="52"/>
      <c r="J38" s="51" t="s">
        <v>80</v>
      </c>
      <c r="K38" s="50"/>
      <c r="L38" s="50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30">
    <mergeCell ref="F8:F10"/>
    <mergeCell ref="A1:O1"/>
    <mergeCell ref="A2:O2"/>
    <mergeCell ref="A3:O3"/>
    <mergeCell ref="A4:O4"/>
    <mergeCell ref="A5:O5"/>
    <mergeCell ref="A6:B6"/>
    <mergeCell ref="D6:F6"/>
    <mergeCell ref="G6:H6"/>
    <mergeCell ref="I6:O6"/>
    <mergeCell ref="L9:M9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A16:O16"/>
    <mergeCell ref="A12:O12"/>
    <mergeCell ref="A34:O34"/>
    <mergeCell ref="G8:G10"/>
    <mergeCell ref="H8:H10"/>
    <mergeCell ref="I8:I10"/>
    <mergeCell ref="J8:M8"/>
    <mergeCell ref="N8:N10"/>
    <mergeCell ref="O8:O10"/>
    <mergeCell ref="J9:K9"/>
  </mergeCells>
  <printOptions/>
  <pageMargins left="0" right="0" top="0" bottom="0" header="0" footer="0"/>
  <pageSetup horizontalDpi="600" verticalDpi="600" orientation="portrait" paperSize="9" scale="2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Q38"/>
  <sheetViews>
    <sheetView view="pageBreakPreview" zoomScale="38" zoomScaleSheetLayoutView="38" zoomScalePageLayoutView="0" workbookViewId="0" topLeftCell="A1">
      <selection activeCell="F12" sqref="F12:G12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18.8515625" style="48" customWidth="1"/>
    <col min="12" max="12" width="15.140625" style="48" customWidth="1"/>
    <col min="13" max="13" width="19.7109375" style="48" customWidth="1"/>
    <col min="14" max="14" width="18.57421875" style="48" customWidth="1"/>
    <col min="15" max="15" width="13.140625" style="48" customWidth="1"/>
    <col min="16" max="17" width="15.28125" style="48" customWidth="1"/>
    <col min="18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83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75" customHeight="1">
      <c r="A7" s="304" t="s">
        <v>30</v>
      </c>
      <c r="B7" s="304"/>
      <c r="C7" s="56" t="s">
        <v>91</v>
      </c>
      <c r="D7" s="304" t="s">
        <v>92</v>
      </c>
      <c r="E7" s="304"/>
      <c r="F7" s="304"/>
      <c r="G7" s="305" t="s">
        <v>94</v>
      </c>
      <c r="H7" s="305"/>
      <c r="I7" s="325" t="s">
        <v>93</v>
      </c>
      <c r="J7" s="325"/>
      <c r="K7" s="325"/>
      <c r="L7" s="325"/>
      <c r="M7" s="325"/>
      <c r="N7" s="325"/>
      <c r="O7" s="32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 t="s">
        <v>69</v>
      </c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70</v>
      </c>
      <c r="K9" s="317"/>
      <c r="L9" s="317" t="s">
        <v>71</v>
      </c>
      <c r="M9" s="317"/>
      <c r="N9" s="323"/>
      <c r="O9" s="323"/>
    </row>
    <row r="10" spans="1:17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 t="s">
        <v>72</v>
      </c>
      <c r="M10" s="80" t="s">
        <v>73</v>
      </c>
      <c r="N10" s="324"/>
      <c r="O10" s="324"/>
      <c r="P10" s="30">
        <v>60</v>
      </c>
      <c r="Q10" s="30">
        <v>64</v>
      </c>
    </row>
    <row r="11" spans="1:17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  <c r="P11" s="42" t="e">
        <f>(#REF!-$P$10)/4</f>
        <v>#REF!</v>
      </c>
      <c r="Q11" s="43" t="e">
        <f>(#REF!-$Q$10)/4</f>
        <v>#REF!</v>
      </c>
    </row>
    <row r="12" spans="1:17" s="3" customFormat="1" ht="106.5" customHeight="1">
      <c r="A12" s="34">
        <v>1</v>
      </c>
      <c r="B12" s="32">
        <v>55</v>
      </c>
      <c r="C12" s="33" t="s">
        <v>219</v>
      </c>
      <c r="D12" s="34">
        <v>1958</v>
      </c>
      <c r="E12" s="34" t="s">
        <v>355</v>
      </c>
      <c r="F12" s="44" t="s">
        <v>437</v>
      </c>
      <c r="G12" s="45" t="s">
        <v>947</v>
      </c>
      <c r="H12" s="46" t="s">
        <v>218</v>
      </c>
      <c r="I12" s="37" t="s">
        <v>397</v>
      </c>
      <c r="J12" s="39">
        <v>0</v>
      </c>
      <c r="K12" s="40">
        <v>48.5</v>
      </c>
      <c r="L12" s="41">
        <v>0</v>
      </c>
      <c r="M12" s="40">
        <v>35.3</v>
      </c>
      <c r="N12" s="41">
        <v>0</v>
      </c>
      <c r="O12" s="47"/>
      <c r="P12" s="42">
        <f aca="true" t="shared" si="0" ref="P12:P36">(K12-$P$10)/4</f>
        <v>-2.875</v>
      </c>
      <c r="Q12" s="43">
        <f aca="true" t="shared" si="1" ref="Q12:Q36">(M12-$Q$10)/4</f>
        <v>-7.175000000000001</v>
      </c>
    </row>
    <row r="13" spans="1:17" s="3" customFormat="1" ht="106.5" customHeight="1">
      <c r="A13" s="34">
        <v>2</v>
      </c>
      <c r="B13" s="32">
        <v>150</v>
      </c>
      <c r="C13" s="33" t="s">
        <v>474</v>
      </c>
      <c r="D13" s="34">
        <v>1998</v>
      </c>
      <c r="E13" s="34" t="s">
        <v>237</v>
      </c>
      <c r="F13" s="44" t="s">
        <v>480</v>
      </c>
      <c r="G13" s="45" t="s">
        <v>948</v>
      </c>
      <c r="H13" s="46" t="s">
        <v>413</v>
      </c>
      <c r="I13" s="37" t="s">
        <v>414</v>
      </c>
      <c r="J13" s="39">
        <v>0</v>
      </c>
      <c r="K13" s="40">
        <v>51.42</v>
      </c>
      <c r="L13" s="41">
        <v>0</v>
      </c>
      <c r="M13" s="40">
        <v>36.53</v>
      </c>
      <c r="N13" s="41">
        <v>0</v>
      </c>
      <c r="O13" s="47"/>
      <c r="P13" s="42">
        <f t="shared" si="0"/>
        <v>-2.1449999999999996</v>
      </c>
      <c r="Q13" s="43">
        <f t="shared" si="1"/>
        <v>-6.8675</v>
      </c>
    </row>
    <row r="14" spans="1:17" s="3" customFormat="1" ht="106.5" customHeight="1">
      <c r="A14" s="34">
        <v>3</v>
      </c>
      <c r="B14" s="32">
        <v>130</v>
      </c>
      <c r="C14" s="33" t="s">
        <v>202</v>
      </c>
      <c r="D14" s="34">
        <v>1989</v>
      </c>
      <c r="E14" s="34" t="s">
        <v>250</v>
      </c>
      <c r="F14" s="44" t="s">
        <v>469</v>
      </c>
      <c r="G14" s="45" t="s">
        <v>809</v>
      </c>
      <c r="H14" s="46" t="s">
        <v>201</v>
      </c>
      <c r="I14" s="37" t="s">
        <v>252</v>
      </c>
      <c r="J14" s="39">
        <v>0</v>
      </c>
      <c r="K14" s="40">
        <v>49.68</v>
      </c>
      <c r="L14" s="41">
        <v>0</v>
      </c>
      <c r="M14" s="40">
        <v>37.19</v>
      </c>
      <c r="N14" s="41">
        <v>0</v>
      </c>
      <c r="O14" s="47"/>
      <c r="P14" s="42">
        <f t="shared" si="0"/>
        <v>-2.58</v>
      </c>
      <c r="Q14" s="43">
        <f t="shared" si="1"/>
        <v>-6.702500000000001</v>
      </c>
    </row>
    <row r="15" spans="1:17" s="3" customFormat="1" ht="106.5" customHeight="1">
      <c r="A15" s="34">
        <v>4</v>
      </c>
      <c r="B15" s="32">
        <v>13</v>
      </c>
      <c r="C15" s="33" t="s">
        <v>385</v>
      </c>
      <c r="D15" s="34">
        <v>1992</v>
      </c>
      <c r="E15" s="34" t="s">
        <v>250</v>
      </c>
      <c r="F15" s="44" t="s">
        <v>431</v>
      </c>
      <c r="G15" s="45" t="s">
        <v>432</v>
      </c>
      <c r="H15" s="46" t="s">
        <v>384</v>
      </c>
      <c r="I15" s="37" t="s">
        <v>433</v>
      </c>
      <c r="J15" s="39">
        <v>0</v>
      </c>
      <c r="K15" s="40">
        <v>54.58</v>
      </c>
      <c r="L15" s="41">
        <v>0</v>
      </c>
      <c r="M15" s="40">
        <v>37.35</v>
      </c>
      <c r="N15" s="41">
        <v>0</v>
      </c>
      <c r="O15" s="47"/>
      <c r="P15" s="42">
        <f t="shared" si="0"/>
        <v>-1.3550000000000004</v>
      </c>
      <c r="Q15" s="43">
        <f t="shared" si="1"/>
        <v>-6.6625</v>
      </c>
    </row>
    <row r="16" spans="1:17" s="3" customFormat="1" ht="106.5" customHeight="1">
      <c r="A16" s="34">
        <v>5</v>
      </c>
      <c r="B16" s="32">
        <v>123</v>
      </c>
      <c r="C16" s="33" t="s">
        <v>366</v>
      </c>
      <c r="D16" s="34">
        <v>1988</v>
      </c>
      <c r="E16" s="34" t="s">
        <v>237</v>
      </c>
      <c r="F16" s="44" t="s">
        <v>449</v>
      </c>
      <c r="G16" s="45" t="s">
        <v>450</v>
      </c>
      <c r="H16" s="46" t="s">
        <v>369</v>
      </c>
      <c r="I16" s="37" t="s">
        <v>6</v>
      </c>
      <c r="J16" s="39">
        <v>0</v>
      </c>
      <c r="K16" s="40">
        <v>55.36</v>
      </c>
      <c r="L16" s="41">
        <v>0</v>
      </c>
      <c r="M16" s="40">
        <v>39.07</v>
      </c>
      <c r="N16" s="41">
        <v>0</v>
      </c>
      <c r="O16" s="47"/>
      <c r="P16" s="42">
        <f t="shared" si="0"/>
        <v>-1.1600000000000001</v>
      </c>
      <c r="Q16" s="43">
        <f t="shared" si="1"/>
        <v>-6.2325</v>
      </c>
    </row>
    <row r="17" spans="1:17" s="3" customFormat="1" ht="106.5" customHeight="1">
      <c r="A17" s="34">
        <v>6</v>
      </c>
      <c r="B17" s="32">
        <v>21</v>
      </c>
      <c r="C17" s="33" t="s">
        <v>246</v>
      </c>
      <c r="D17" s="34">
        <v>1990</v>
      </c>
      <c r="E17" s="34" t="s">
        <v>237</v>
      </c>
      <c r="F17" s="44" t="s">
        <v>435</v>
      </c>
      <c r="G17" s="45" t="s">
        <v>436</v>
      </c>
      <c r="H17" s="46" t="s">
        <v>249</v>
      </c>
      <c r="I17" s="37" t="s">
        <v>6</v>
      </c>
      <c r="J17" s="39">
        <v>0</v>
      </c>
      <c r="K17" s="40">
        <v>56.57</v>
      </c>
      <c r="L17" s="41">
        <v>0</v>
      </c>
      <c r="M17" s="40">
        <v>39.47</v>
      </c>
      <c r="N17" s="41">
        <v>0</v>
      </c>
      <c r="O17" s="47"/>
      <c r="P17" s="42">
        <f t="shared" si="0"/>
        <v>-0.8574999999999999</v>
      </c>
      <c r="Q17" s="43">
        <f t="shared" si="1"/>
        <v>-6.1325</v>
      </c>
    </row>
    <row r="18" spans="1:17" s="3" customFormat="1" ht="106.5" customHeight="1">
      <c r="A18" s="34">
        <v>7</v>
      </c>
      <c r="B18" s="32">
        <v>96</v>
      </c>
      <c r="C18" s="33" t="s">
        <v>442</v>
      </c>
      <c r="D18" s="34">
        <v>1985</v>
      </c>
      <c r="E18" s="34" t="s">
        <v>250</v>
      </c>
      <c r="F18" s="44" t="s">
        <v>443</v>
      </c>
      <c r="G18" s="45"/>
      <c r="H18" s="46" t="s">
        <v>444</v>
      </c>
      <c r="I18" s="37" t="s">
        <v>445</v>
      </c>
      <c r="J18" s="39">
        <v>0</v>
      </c>
      <c r="K18" s="40">
        <v>53.82</v>
      </c>
      <c r="L18" s="41">
        <v>0</v>
      </c>
      <c r="M18" s="40">
        <v>44.52</v>
      </c>
      <c r="N18" s="41">
        <v>0</v>
      </c>
      <c r="O18" s="47"/>
      <c r="P18" s="42">
        <f t="shared" si="0"/>
        <v>-1.545</v>
      </c>
      <c r="Q18" s="43">
        <f t="shared" si="1"/>
        <v>-4.869999999999999</v>
      </c>
    </row>
    <row r="19" spans="1:17" s="3" customFormat="1" ht="106.5" customHeight="1">
      <c r="A19" s="34">
        <v>8</v>
      </c>
      <c r="B19" s="32">
        <v>138</v>
      </c>
      <c r="C19" s="33" t="s">
        <v>470</v>
      </c>
      <c r="D19" s="34">
        <v>1984</v>
      </c>
      <c r="E19" s="34" t="s">
        <v>250</v>
      </c>
      <c r="F19" s="44" t="s">
        <v>472</v>
      </c>
      <c r="G19" s="45" t="s">
        <v>473</v>
      </c>
      <c r="H19" s="46" t="s">
        <v>413</v>
      </c>
      <c r="I19" s="37" t="s">
        <v>414</v>
      </c>
      <c r="J19" s="39">
        <v>0</v>
      </c>
      <c r="K19" s="40">
        <v>57.81</v>
      </c>
      <c r="L19" s="41">
        <v>0</v>
      </c>
      <c r="M19" s="40">
        <v>46.04</v>
      </c>
      <c r="N19" s="41">
        <v>0</v>
      </c>
      <c r="O19" s="47"/>
      <c r="P19" s="42">
        <f t="shared" si="0"/>
        <v>-0.5474999999999994</v>
      </c>
      <c r="Q19" s="43">
        <f t="shared" si="1"/>
        <v>-4.49</v>
      </c>
    </row>
    <row r="20" spans="1:17" s="3" customFormat="1" ht="106.5" customHeight="1">
      <c r="A20" s="34">
        <v>9</v>
      </c>
      <c r="B20" s="32">
        <v>19</v>
      </c>
      <c r="C20" s="33" t="s">
        <v>455</v>
      </c>
      <c r="D20" s="34">
        <v>1985</v>
      </c>
      <c r="E20" s="34" t="s">
        <v>237</v>
      </c>
      <c r="F20" s="44" t="s">
        <v>456</v>
      </c>
      <c r="G20" s="45" t="s">
        <v>457</v>
      </c>
      <c r="H20" s="46" t="s">
        <v>458</v>
      </c>
      <c r="I20" s="37" t="s">
        <v>385</v>
      </c>
      <c r="J20" s="39">
        <v>0</v>
      </c>
      <c r="K20" s="40">
        <v>55.17</v>
      </c>
      <c r="L20" s="41">
        <v>0</v>
      </c>
      <c r="M20" s="40">
        <v>52.56</v>
      </c>
      <c r="N20" s="41">
        <v>0</v>
      </c>
      <c r="O20" s="47"/>
      <c r="P20" s="42">
        <f t="shared" si="0"/>
        <v>-1.2074999999999996</v>
      </c>
      <c r="Q20" s="43">
        <f t="shared" si="1"/>
        <v>-2.8599999999999994</v>
      </c>
    </row>
    <row r="21" spans="1:17" s="3" customFormat="1" ht="106.5" customHeight="1">
      <c r="A21" s="34">
        <v>10</v>
      </c>
      <c r="B21" s="32">
        <v>59</v>
      </c>
      <c r="C21" s="33" t="s">
        <v>343</v>
      </c>
      <c r="D21" s="34">
        <v>1992</v>
      </c>
      <c r="E21" s="34" t="s">
        <v>237</v>
      </c>
      <c r="F21" s="44" t="s">
        <v>439</v>
      </c>
      <c r="G21" s="45" t="s">
        <v>679</v>
      </c>
      <c r="H21" s="46" t="s">
        <v>342</v>
      </c>
      <c r="I21" s="37" t="s">
        <v>399</v>
      </c>
      <c r="J21" s="39">
        <v>0</v>
      </c>
      <c r="K21" s="40">
        <v>54.5</v>
      </c>
      <c r="L21" s="41">
        <v>0</v>
      </c>
      <c r="M21" s="40">
        <v>55.29</v>
      </c>
      <c r="N21" s="41">
        <v>0</v>
      </c>
      <c r="O21" s="47"/>
      <c r="P21" s="42">
        <f t="shared" si="0"/>
        <v>-1.375</v>
      </c>
      <c r="Q21" s="43">
        <f t="shared" si="1"/>
        <v>-2.1775</v>
      </c>
    </row>
    <row r="22" spans="1:17" s="3" customFormat="1" ht="106.5" customHeight="1">
      <c r="A22" s="34">
        <v>11</v>
      </c>
      <c r="B22" s="32">
        <v>101</v>
      </c>
      <c r="C22" s="33" t="s">
        <v>446</v>
      </c>
      <c r="D22" s="34">
        <v>1979</v>
      </c>
      <c r="E22" s="34" t="s">
        <v>250</v>
      </c>
      <c r="F22" s="44" t="s">
        <v>452</v>
      </c>
      <c r="G22" s="45" t="s">
        <v>448</v>
      </c>
      <c r="H22" s="46" t="s">
        <v>404</v>
      </c>
      <c r="I22" s="37" t="s">
        <v>361</v>
      </c>
      <c r="J22" s="39">
        <v>1</v>
      </c>
      <c r="K22" s="40">
        <v>60.11</v>
      </c>
      <c r="L22" s="41">
        <v>0</v>
      </c>
      <c r="M22" s="40">
        <v>56.78</v>
      </c>
      <c r="N22" s="41">
        <v>1</v>
      </c>
      <c r="O22" s="47"/>
      <c r="P22" s="42">
        <f t="shared" si="0"/>
        <v>0.027499999999999858</v>
      </c>
      <c r="Q22" s="43">
        <f t="shared" si="1"/>
        <v>-1.8049999999999997</v>
      </c>
    </row>
    <row r="23" spans="1:17" s="3" customFormat="1" ht="106.5" customHeight="1">
      <c r="A23" s="34">
        <v>12</v>
      </c>
      <c r="B23" s="32">
        <v>44</v>
      </c>
      <c r="C23" s="33" t="s">
        <v>394</v>
      </c>
      <c r="D23" s="34">
        <v>1988</v>
      </c>
      <c r="E23" s="34" t="s">
        <v>250</v>
      </c>
      <c r="F23" s="44" t="s">
        <v>459</v>
      </c>
      <c r="G23" s="45" t="s">
        <v>478</v>
      </c>
      <c r="H23" s="46" t="s">
        <v>305</v>
      </c>
      <c r="I23" s="37" t="s">
        <v>479</v>
      </c>
      <c r="J23" s="39">
        <v>0</v>
      </c>
      <c r="K23" s="40">
        <v>47.93</v>
      </c>
      <c r="L23" s="41">
        <v>4</v>
      </c>
      <c r="M23" s="40">
        <v>35.94</v>
      </c>
      <c r="N23" s="41">
        <v>4</v>
      </c>
      <c r="O23" s="47"/>
      <c r="P23" s="42">
        <f t="shared" si="0"/>
        <v>-3.0175</v>
      </c>
      <c r="Q23" s="43">
        <f t="shared" si="1"/>
        <v>-7.015000000000001</v>
      </c>
    </row>
    <row r="24" spans="1:17" s="3" customFormat="1" ht="106.5" customHeight="1">
      <c r="A24" s="34">
        <v>13</v>
      </c>
      <c r="B24" s="32">
        <v>11</v>
      </c>
      <c r="C24" s="33" t="s">
        <v>385</v>
      </c>
      <c r="D24" s="34">
        <v>1992</v>
      </c>
      <c r="E24" s="34" t="s">
        <v>250</v>
      </c>
      <c r="F24" s="44" t="s">
        <v>482</v>
      </c>
      <c r="G24" s="45" t="s">
        <v>383</v>
      </c>
      <c r="H24" s="46" t="s">
        <v>384</v>
      </c>
      <c r="I24" s="37" t="s">
        <v>433</v>
      </c>
      <c r="J24" s="39">
        <v>0</v>
      </c>
      <c r="K24" s="40">
        <v>51.13</v>
      </c>
      <c r="L24" s="41">
        <v>4</v>
      </c>
      <c r="M24" s="40">
        <v>36.47</v>
      </c>
      <c r="N24" s="41">
        <v>4</v>
      </c>
      <c r="O24" s="47"/>
      <c r="P24" s="42">
        <f t="shared" si="0"/>
        <v>-2.2174999999999994</v>
      </c>
      <c r="Q24" s="43">
        <f t="shared" si="1"/>
        <v>-6.8825</v>
      </c>
    </row>
    <row r="25" spans="1:17" s="3" customFormat="1" ht="106.5" customHeight="1">
      <c r="A25" s="34">
        <v>14</v>
      </c>
      <c r="B25" s="32">
        <v>91</v>
      </c>
      <c r="C25" s="33" t="s">
        <v>461</v>
      </c>
      <c r="D25" s="34">
        <v>1991</v>
      </c>
      <c r="E25" s="34" t="s">
        <v>237</v>
      </c>
      <c r="F25" s="44" t="s">
        <v>949</v>
      </c>
      <c r="G25" s="45" t="s">
        <v>950</v>
      </c>
      <c r="H25" s="46" t="s">
        <v>464</v>
      </c>
      <c r="I25" s="37" t="s">
        <v>465</v>
      </c>
      <c r="J25" s="39">
        <v>0</v>
      </c>
      <c r="K25" s="40">
        <v>55.37</v>
      </c>
      <c r="L25" s="41">
        <v>4</v>
      </c>
      <c r="M25" s="40">
        <v>46.03</v>
      </c>
      <c r="N25" s="41">
        <v>4</v>
      </c>
      <c r="O25" s="47"/>
      <c r="P25" s="42">
        <f t="shared" si="0"/>
        <v>-1.1575000000000006</v>
      </c>
      <c r="Q25" s="43">
        <f t="shared" si="1"/>
        <v>-4.4925</v>
      </c>
    </row>
    <row r="26" spans="1:17" s="3" customFormat="1" ht="106.5" customHeight="1">
      <c r="A26" s="34">
        <v>15</v>
      </c>
      <c r="B26" s="32">
        <v>98</v>
      </c>
      <c r="C26" s="33" t="s">
        <v>361</v>
      </c>
      <c r="D26" s="34">
        <v>1968</v>
      </c>
      <c r="E26" s="34" t="s">
        <v>362</v>
      </c>
      <c r="F26" s="44" t="s">
        <v>467</v>
      </c>
      <c r="G26" s="45" t="s">
        <v>468</v>
      </c>
      <c r="H26" s="46" t="s">
        <v>364</v>
      </c>
      <c r="I26" s="37" t="s">
        <v>365</v>
      </c>
      <c r="J26" s="39">
        <v>0</v>
      </c>
      <c r="K26" s="40">
        <v>55.41</v>
      </c>
      <c r="L26" s="41">
        <v>4</v>
      </c>
      <c r="M26" s="40">
        <v>51.87</v>
      </c>
      <c r="N26" s="41">
        <v>4</v>
      </c>
      <c r="O26" s="47"/>
      <c r="P26" s="42">
        <f t="shared" si="0"/>
        <v>-1.1475000000000009</v>
      </c>
      <c r="Q26" s="43">
        <f t="shared" si="1"/>
        <v>-3.0325000000000006</v>
      </c>
    </row>
    <row r="27" spans="1:17" s="3" customFormat="1" ht="106.5" customHeight="1">
      <c r="A27" s="34">
        <v>16</v>
      </c>
      <c r="B27" s="32">
        <v>12</v>
      </c>
      <c r="C27" s="33" t="s">
        <v>385</v>
      </c>
      <c r="D27" s="34">
        <v>1992</v>
      </c>
      <c r="E27" s="34" t="s">
        <v>250</v>
      </c>
      <c r="F27" s="44" t="s">
        <v>483</v>
      </c>
      <c r="G27" s="45" t="s">
        <v>454</v>
      </c>
      <c r="H27" s="46" t="s">
        <v>384</v>
      </c>
      <c r="I27" s="37" t="s">
        <v>433</v>
      </c>
      <c r="J27" s="39">
        <v>0</v>
      </c>
      <c r="K27" s="40">
        <v>51.16</v>
      </c>
      <c r="L27" s="41">
        <v>8</v>
      </c>
      <c r="M27" s="40">
        <v>33.58</v>
      </c>
      <c r="N27" s="41">
        <v>8</v>
      </c>
      <c r="O27" s="47"/>
      <c r="P27" s="42">
        <f t="shared" si="0"/>
        <v>-2.210000000000001</v>
      </c>
      <c r="Q27" s="43">
        <f t="shared" si="1"/>
        <v>-7.605</v>
      </c>
    </row>
    <row r="28" spans="1:17" s="3" customFormat="1" ht="106.5" customHeight="1">
      <c r="A28" s="34">
        <v>17</v>
      </c>
      <c r="B28" s="32">
        <v>18</v>
      </c>
      <c r="C28" s="33" t="s">
        <v>385</v>
      </c>
      <c r="D28" s="34">
        <v>1992</v>
      </c>
      <c r="E28" s="34" t="s">
        <v>250</v>
      </c>
      <c r="F28" s="44" t="s">
        <v>453</v>
      </c>
      <c r="G28" s="45"/>
      <c r="H28" s="46" t="s">
        <v>434</v>
      </c>
      <c r="I28" s="37" t="s">
        <v>433</v>
      </c>
      <c r="J28" s="39">
        <v>0</v>
      </c>
      <c r="K28" s="40">
        <v>53.28</v>
      </c>
      <c r="L28" s="41">
        <v>8</v>
      </c>
      <c r="M28" s="40">
        <v>38.8</v>
      </c>
      <c r="N28" s="41">
        <v>8</v>
      </c>
      <c r="O28" s="47"/>
      <c r="P28" s="42">
        <f t="shared" si="0"/>
        <v>-1.6799999999999997</v>
      </c>
      <c r="Q28" s="43">
        <f t="shared" si="1"/>
        <v>-6.300000000000001</v>
      </c>
    </row>
    <row r="29" spans="1:17" s="3" customFormat="1" ht="106.5" customHeight="1">
      <c r="A29" s="34">
        <v>18</v>
      </c>
      <c r="B29" s="32">
        <v>90</v>
      </c>
      <c r="C29" s="33" t="s">
        <v>461</v>
      </c>
      <c r="D29" s="34">
        <v>1991</v>
      </c>
      <c r="E29" s="34" t="s">
        <v>237</v>
      </c>
      <c r="F29" s="44" t="s">
        <v>462</v>
      </c>
      <c r="G29" s="45" t="s">
        <v>463</v>
      </c>
      <c r="H29" s="46" t="s">
        <v>464</v>
      </c>
      <c r="I29" s="37" t="s">
        <v>465</v>
      </c>
      <c r="J29" s="39">
        <v>4</v>
      </c>
      <c r="K29" s="40">
        <v>55.24</v>
      </c>
      <c r="L29" s="41">
        <v>4</v>
      </c>
      <c r="M29" s="40">
        <v>50.18</v>
      </c>
      <c r="N29" s="41">
        <v>8</v>
      </c>
      <c r="O29" s="47"/>
      <c r="P29" s="42">
        <f t="shared" si="0"/>
        <v>-1.1899999999999995</v>
      </c>
      <c r="Q29" s="43">
        <f t="shared" si="1"/>
        <v>-3.455</v>
      </c>
    </row>
    <row r="30" spans="1:17" s="3" customFormat="1" ht="106.5" customHeight="1">
      <c r="A30" s="34">
        <v>19</v>
      </c>
      <c r="B30" s="32">
        <v>46</v>
      </c>
      <c r="C30" s="33" t="s">
        <v>266</v>
      </c>
      <c r="D30" s="34">
        <v>1980</v>
      </c>
      <c r="E30" s="34" t="s">
        <v>250</v>
      </c>
      <c r="F30" s="44" t="s">
        <v>267</v>
      </c>
      <c r="G30" s="45" t="s">
        <v>268</v>
      </c>
      <c r="H30" s="46" t="s">
        <v>269</v>
      </c>
      <c r="I30" s="37" t="s">
        <v>219</v>
      </c>
      <c r="J30" s="39">
        <v>0</v>
      </c>
      <c r="K30" s="40">
        <v>59.57</v>
      </c>
      <c r="L30" s="41">
        <v>8</v>
      </c>
      <c r="M30" s="40">
        <v>58.15</v>
      </c>
      <c r="N30" s="41">
        <v>8</v>
      </c>
      <c r="O30" s="47"/>
      <c r="P30" s="42">
        <f t="shared" si="0"/>
        <v>-0.10749999999999993</v>
      </c>
      <c r="Q30" s="43">
        <f t="shared" si="1"/>
        <v>-1.4625000000000004</v>
      </c>
    </row>
    <row r="31" spans="1:17" s="3" customFormat="1" ht="106.5" customHeight="1">
      <c r="A31" s="34">
        <v>20</v>
      </c>
      <c r="B31" s="32">
        <v>154</v>
      </c>
      <c r="C31" s="33" t="s">
        <v>475</v>
      </c>
      <c r="D31" s="34">
        <v>1997</v>
      </c>
      <c r="E31" s="34" t="s">
        <v>250</v>
      </c>
      <c r="F31" s="44" t="s">
        <v>586</v>
      </c>
      <c r="G31" s="45"/>
      <c r="H31" s="46" t="s">
        <v>413</v>
      </c>
      <c r="I31" s="37" t="s">
        <v>414</v>
      </c>
      <c r="J31" s="39">
        <v>4</v>
      </c>
      <c r="K31" s="40">
        <v>58.22</v>
      </c>
      <c r="L31" s="41">
        <v>8</v>
      </c>
      <c r="M31" s="40">
        <v>50.46</v>
      </c>
      <c r="N31" s="41">
        <v>12</v>
      </c>
      <c r="O31" s="47"/>
      <c r="P31" s="42">
        <f t="shared" si="0"/>
        <v>-0.4450000000000003</v>
      </c>
      <c r="Q31" s="43">
        <f t="shared" si="1"/>
        <v>-3.385</v>
      </c>
    </row>
    <row r="32" spans="1:17" s="3" customFormat="1" ht="106.5" customHeight="1">
      <c r="A32" s="34">
        <v>21</v>
      </c>
      <c r="B32" s="32">
        <v>136</v>
      </c>
      <c r="C32" s="33" t="s">
        <v>470</v>
      </c>
      <c r="D32" s="34">
        <v>1984</v>
      </c>
      <c r="E32" s="34" t="s">
        <v>250</v>
      </c>
      <c r="F32" s="44" t="s">
        <v>471</v>
      </c>
      <c r="G32" s="45"/>
      <c r="H32" s="46" t="s">
        <v>413</v>
      </c>
      <c r="I32" s="37" t="s">
        <v>414</v>
      </c>
      <c r="J32" s="39">
        <v>12</v>
      </c>
      <c r="K32" s="40">
        <v>88.39</v>
      </c>
      <c r="L32" s="41">
        <v>0</v>
      </c>
      <c r="M32" s="40">
        <v>52.79</v>
      </c>
      <c r="N32" s="41">
        <v>12</v>
      </c>
      <c r="O32" s="47"/>
      <c r="P32" s="42">
        <f t="shared" si="0"/>
        <v>7.0975</v>
      </c>
      <c r="Q32" s="43">
        <f t="shared" si="1"/>
        <v>-2.8025</v>
      </c>
    </row>
    <row r="33" spans="1:17" s="3" customFormat="1" ht="106.5" customHeight="1">
      <c r="A33" s="34">
        <v>22</v>
      </c>
      <c r="B33" s="32">
        <v>29</v>
      </c>
      <c r="C33" s="33" t="s">
        <v>349</v>
      </c>
      <c r="D33" s="34">
        <v>1970</v>
      </c>
      <c r="E33" s="34" t="s">
        <v>237</v>
      </c>
      <c r="F33" s="44" t="s">
        <v>481</v>
      </c>
      <c r="G33" s="45"/>
      <c r="H33" s="46" t="s">
        <v>201</v>
      </c>
      <c r="I33" s="37" t="s">
        <v>6</v>
      </c>
      <c r="J33" s="39">
        <v>4</v>
      </c>
      <c r="K33" s="40">
        <v>53.77</v>
      </c>
      <c r="L33" s="41">
        <v>12</v>
      </c>
      <c r="M33" s="40">
        <v>47.73</v>
      </c>
      <c r="N33" s="41">
        <v>16</v>
      </c>
      <c r="O33" s="47"/>
      <c r="P33" s="42">
        <f t="shared" si="0"/>
        <v>-1.5574999999999992</v>
      </c>
      <c r="Q33" s="43">
        <f t="shared" si="1"/>
        <v>-4.067500000000001</v>
      </c>
    </row>
    <row r="34" spans="1:17" s="3" customFormat="1" ht="106.5" customHeight="1">
      <c r="A34" s="34"/>
      <c r="B34" s="32">
        <v>61</v>
      </c>
      <c r="C34" s="33" t="s">
        <v>440</v>
      </c>
      <c r="D34" s="34">
        <v>1998</v>
      </c>
      <c r="E34" s="34" t="s">
        <v>228</v>
      </c>
      <c r="F34" s="44" t="s">
        <v>441</v>
      </c>
      <c r="G34" s="45" t="s">
        <v>953</v>
      </c>
      <c r="H34" s="46" t="s">
        <v>342</v>
      </c>
      <c r="I34" s="37" t="s">
        <v>399</v>
      </c>
      <c r="J34" s="293" t="s">
        <v>567</v>
      </c>
      <c r="K34" s="294"/>
      <c r="L34" s="294"/>
      <c r="M34" s="294"/>
      <c r="N34" s="294"/>
      <c r="O34" s="295"/>
      <c r="P34" s="42">
        <f t="shared" si="0"/>
        <v>-15</v>
      </c>
      <c r="Q34" s="43">
        <f t="shared" si="1"/>
        <v>-16</v>
      </c>
    </row>
    <row r="35" spans="1:17" s="3" customFormat="1" ht="106.5" customHeight="1">
      <c r="A35" s="34"/>
      <c r="B35" s="32">
        <v>100</v>
      </c>
      <c r="C35" s="33" t="s">
        <v>446</v>
      </c>
      <c r="D35" s="34">
        <v>1979</v>
      </c>
      <c r="E35" s="34" t="s">
        <v>250</v>
      </c>
      <c r="F35" s="44" t="s">
        <v>451</v>
      </c>
      <c r="G35" s="45" t="s">
        <v>447</v>
      </c>
      <c r="H35" s="46" t="s">
        <v>404</v>
      </c>
      <c r="I35" s="37" t="s">
        <v>361</v>
      </c>
      <c r="J35" s="293" t="s">
        <v>568</v>
      </c>
      <c r="K35" s="294"/>
      <c r="L35" s="294"/>
      <c r="M35" s="294"/>
      <c r="N35" s="294"/>
      <c r="O35" s="295"/>
      <c r="P35" s="42">
        <f t="shared" si="0"/>
        <v>-15</v>
      </c>
      <c r="Q35" s="43">
        <f t="shared" si="1"/>
        <v>-16</v>
      </c>
    </row>
    <row r="36" spans="1:17" s="3" customFormat="1" ht="106.5" customHeight="1">
      <c r="A36" s="34" t="s">
        <v>578</v>
      </c>
      <c r="B36" s="32">
        <v>149</v>
      </c>
      <c r="C36" s="33" t="s">
        <v>594</v>
      </c>
      <c r="D36" s="34">
        <v>1998</v>
      </c>
      <c r="E36" s="34" t="s">
        <v>237</v>
      </c>
      <c r="F36" s="44" t="s">
        <v>952</v>
      </c>
      <c r="G36" s="45" t="s">
        <v>951</v>
      </c>
      <c r="H36" s="46" t="s">
        <v>413</v>
      </c>
      <c r="I36" s="37" t="s">
        <v>414</v>
      </c>
      <c r="J36" s="39">
        <v>0</v>
      </c>
      <c r="K36" s="40">
        <v>56.51</v>
      </c>
      <c r="L36" s="41">
        <v>0</v>
      </c>
      <c r="M36" s="40">
        <v>49.46</v>
      </c>
      <c r="N36" s="41">
        <v>0</v>
      </c>
      <c r="O36" s="47"/>
      <c r="P36" s="42">
        <f t="shared" si="0"/>
        <v>-0.8725000000000005</v>
      </c>
      <c r="Q36" s="43">
        <f t="shared" si="1"/>
        <v>-3.635</v>
      </c>
    </row>
    <row r="37" spans="1:12" s="54" customFormat="1" ht="48.75" customHeight="1">
      <c r="A37" s="50"/>
      <c r="B37" s="50"/>
      <c r="C37" s="51" t="s">
        <v>77</v>
      </c>
      <c r="D37" s="52"/>
      <c r="E37" s="52"/>
      <c r="F37" s="52"/>
      <c r="G37" s="52"/>
      <c r="H37" s="53"/>
      <c r="I37" s="52"/>
      <c r="J37" s="51" t="s">
        <v>78</v>
      </c>
      <c r="K37" s="50"/>
      <c r="L37" s="50"/>
    </row>
    <row r="38" spans="1:12" s="54" customFormat="1" ht="48.75" customHeight="1">
      <c r="A38" s="50"/>
      <c r="B38" s="50"/>
      <c r="C38" s="51" t="s">
        <v>79</v>
      </c>
      <c r="D38" s="52"/>
      <c r="E38" s="55"/>
      <c r="F38" s="52"/>
      <c r="G38" s="52"/>
      <c r="H38" s="53"/>
      <c r="I38" s="52"/>
      <c r="J38" s="51" t="s">
        <v>80</v>
      </c>
      <c r="K38" s="50"/>
      <c r="L38" s="50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29">
    <mergeCell ref="A1:O1"/>
    <mergeCell ref="A2:O2"/>
    <mergeCell ref="A3:O3"/>
    <mergeCell ref="A4:O4"/>
    <mergeCell ref="A5:O5"/>
    <mergeCell ref="A6:B6"/>
    <mergeCell ref="D6:F6"/>
    <mergeCell ref="G6:H6"/>
    <mergeCell ref="I6:O6"/>
    <mergeCell ref="A7:B7"/>
    <mergeCell ref="D7:F7"/>
    <mergeCell ref="G7:H7"/>
    <mergeCell ref="I7:O7"/>
    <mergeCell ref="A8:A10"/>
    <mergeCell ref="B8:B10"/>
    <mergeCell ref="C8:C10"/>
    <mergeCell ref="D8:D10"/>
    <mergeCell ref="E8:E10"/>
    <mergeCell ref="F8:F10"/>
    <mergeCell ref="J34:O34"/>
    <mergeCell ref="J35:O35"/>
    <mergeCell ref="G8:G10"/>
    <mergeCell ref="H8:H10"/>
    <mergeCell ref="I8:I10"/>
    <mergeCell ref="J8:M8"/>
    <mergeCell ref="N8:N10"/>
    <mergeCell ref="O8:O10"/>
    <mergeCell ref="J9:K9"/>
    <mergeCell ref="L9:M9"/>
  </mergeCells>
  <printOptions/>
  <pageMargins left="0" right="0" top="0" bottom="0" header="0" footer="0"/>
  <pageSetup horizontalDpi="600" verticalDpi="600" orientation="portrait" paperSize="9" scale="2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32"/>
  <sheetViews>
    <sheetView view="pageBreakPreview" zoomScale="42" zoomScaleSheetLayoutView="42" zoomScalePageLayoutView="0" workbookViewId="0" topLeftCell="A1">
      <selection activeCell="F13" sqref="F13:G13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20.00390625" style="48" customWidth="1"/>
    <col min="11" max="12" width="23.00390625" style="48" customWidth="1"/>
    <col min="13" max="13" width="18.57421875" style="48" customWidth="1"/>
    <col min="14" max="14" width="13.140625" style="48" customWidth="1"/>
    <col min="15" max="16384" width="9.140625" style="48" customWidth="1"/>
  </cols>
  <sheetData>
    <row r="1" spans="1:14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</row>
    <row r="2" spans="1:14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4"/>
      <c r="N2" s="314"/>
    </row>
    <row r="3" spans="1:14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4"/>
      <c r="N3" s="314"/>
    </row>
    <row r="4" spans="1:14" s="1" customFormat="1" ht="33" customHeight="1">
      <c r="A4" s="312" t="s">
        <v>83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4"/>
      <c r="N4" s="314"/>
    </row>
    <row r="5" spans="1:14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4"/>
      <c r="N5" s="314"/>
    </row>
    <row r="6" spans="1:14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</row>
    <row r="7" spans="1:14" s="1" customFormat="1" ht="75" customHeight="1">
      <c r="A7" s="332" t="s">
        <v>31</v>
      </c>
      <c r="B7" s="332"/>
      <c r="C7" s="58" t="s">
        <v>37</v>
      </c>
      <c r="D7" s="332" t="s">
        <v>95</v>
      </c>
      <c r="E7" s="332"/>
      <c r="F7" s="332"/>
      <c r="G7" s="305"/>
      <c r="H7" s="305"/>
      <c r="I7" s="325" t="s">
        <v>39</v>
      </c>
      <c r="J7" s="325"/>
      <c r="K7" s="325"/>
      <c r="L7" s="325"/>
      <c r="M7" s="325"/>
      <c r="N7" s="325"/>
    </row>
    <row r="8" spans="1:14" s="2" customFormat="1" ht="46.5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32" t="s">
        <v>68</v>
      </c>
      <c r="K8" s="332"/>
      <c r="L8" s="332"/>
      <c r="M8" s="322"/>
      <c r="N8" s="322"/>
    </row>
    <row r="9" spans="1:14" s="2" customFormat="1" ht="42.75" customHeight="1">
      <c r="A9" s="327"/>
      <c r="B9" s="330"/>
      <c r="C9" s="330"/>
      <c r="D9" s="330"/>
      <c r="E9" s="330"/>
      <c r="F9" s="330"/>
      <c r="G9" s="320"/>
      <c r="H9" s="323"/>
      <c r="I9" s="323"/>
      <c r="J9" s="333" t="s">
        <v>12</v>
      </c>
      <c r="K9" s="334"/>
      <c r="L9" s="335"/>
      <c r="M9" s="323"/>
      <c r="N9" s="323"/>
    </row>
    <row r="10" spans="1:14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96</v>
      </c>
      <c r="K10" s="80" t="s">
        <v>97</v>
      </c>
      <c r="L10" s="79" t="s">
        <v>98</v>
      </c>
      <c r="M10" s="324"/>
      <c r="N10" s="324"/>
    </row>
    <row r="11" spans="1:14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</row>
    <row r="12" spans="1:14" s="3" customFormat="1" ht="59.25" customHeight="1">
      <c r="A12" s="34">
        <v>1</v>
      </c>
      <c r="B12" s="32">
        <v>146</v>
      </c>
      <c r="C12" s="37" t="s">
        <v>474</v>
      </c>
      <c r="D12" s="34">
        <v>1998</v>
      </c>
      <c r="E12" s="34" t="s">
        <v>250</v>
      </c>
      <c r="F12" s="37" t="s">
        <v>545</v>
      </c>
      <c r="G12" s="45" t="s">
        <v>509</v>
      </c>
      <c r="H12" s="74" t="s">
        <v>413</v>
      </c>
      <c r="I12" s="74" t="s">
        <v>414</v>
      </c>
      <c r="J12" s="39">
        <v>0</v>
      </c>
      <c r="K12" s="40">
        <v>57.88</v>
      </c>
      <c r="L12" s="40">
        <f aca="true" t="shared" si="0" ref="L12:L28">K12+J12</f>
        <v>57.88</v>
      </c>
      <c r="M12" s="41"/>
      <c r="N12" s="47"/>
    </row>
    <row r="13" spans="1:14" s="3" customFormat="1" ht="59.25" customHeight="1">
      <c r="A13" s="34">
        <v>2</v>
      </c>
      <c r="B13" s="32">
        <v>145</v>
      </c>
      <c r="C13" s="37" t="s">
        <v>507</v>
      </c>
      <c r="D13" s="34">
        <v>2001</v>
      </c>
      <c r="E13" s="34" t="s">
        <v>250</v>
      </c>
      <c r="F13" s="37" t="s">
        <v>938</v>
      </c>
      <c r="G13" s="45" t="s">
        <v>937</v>
      </c>
      <c r="H13" s="74" t="s">
        <v>413</v>
      </c>
      <c r="I13" s="74" t="s">
        <v>414</v>
      </c>
      <c r="J13" s="39">
        <v>0</v>
      </c>
      <c r="K13" s="40">
        <v>63.19</v>
      </c>
      <c r="L13" s="40">
        <f t="shared" si="0"/>
        <v>63.19</v>
      </c>
      <c r="M13" s="41"/>
      <c r="N13" s="47"/>
    </row>
    <row r="14" spans="1:14" s="3" customFormat="1" ht="59.25" customHeight="1">
      <c r="A14" s="34">
        <v>3</v>
      </c>
      <c r="B14" s="32">
        <v>142</v>
      </c>
      <c r="C14" s="37" t="s">
        <v>504</v>
      </c>
      <c r="D14" s="34">
        <v>1998</v>
      </c>
      <c r="E14" s="34" t="s">
        <v>177</v>
      </c>
      <c r="F14" s="37" t="s">
        <v>505</v>
      </c>
      <c r="G14" s="45" t="s">
        <v>506</v>
      </c>
      <c r="H14" s="74" t="s">
        <v>413</v>
      </c>
      <c r="I14" s="74" t="s">
        <v>470</v>
      </c>
      <c r="J14" s="39">
        <v>0</v>
      </c>
      <c r="K14" s="40">
        <v>66.83</v>
      </c>
      <c r="L14" s="40">
        <f t="shared" si="0"/>
        <v>66.83</v>
      </c>
      <c r="M14" s="41"/>
      <c r="N14" s="47"/>
    </row>
    <row r="15" spans="1:14" s="3" customFormat="1" ht="59.25" customHeight="1">
      <c r="A15" s="34">
        <v>4</v>
      </c>
      <c r="B15" s="32">
        <v>28</v>
      </c>
      <c r="C15" s="37" t="s">
        <v>349</v>
      </c>
      <c r="D15" s="34">
        <v>1970</v>
      </c>
      <c r="E15" s="34" t="s">
        <v>237</v>
      </c>
      <c r="F15" s="37" t="s">
        <v>485</v>
      </c>
      <c r="G15" s="45" t="s">
        <v>486</v>
      </c>
      <c r="H15" s="74" t="s">
        <v>201</v>
      </c>
      <c r="I15" s="74" t="s">
        <v>6</v>
      </c>
      <c r="J15" s="39">
        <v>0</v>
      </c>
      <c r="K15" s="40">
        <v>69.71</v>
      </c>
      <c r="L15" s="40">
        <f t="shared" si="0"/>
        <v>69.71</v>
      </c>
      <c r="M15" s="41"/>
      <c r="N15" s="47"/>
    </row>
    <row r="16" spans="1:14" s="3" customFormat="1" ht="59.25" customHeight="1">
      <c r="A16" s="34">
        <v>5</v>
      </c>
      <c r="B16" s="32">
        <v>153</v>
      </c>
      <c r="C16" s="37" t="s">
        <v>475</v>
      </c>
      <c r="D16" s="34">
        <v>1997</v>
      </c>
      <c r="E16" s="34" t="s">
        <v>250</v>
      </c>
      <c r="F16" s="37" t="s">
        <v>511</v>
      </c>
      <c r="G16" s="45" t="s">
        <v>512</v>
      </c>
      <c r="H16" s="74" t="s">
        <v>413</v>
      </c>
      <c r="I16" s="74" t="s">
        <v>414</v>
      </c>
      <c r="J16" s="39">
        <v>4</v>
      </c>
      <c r="K16" s="40">
        <v>65.73</v>
      </c>
      <c r="L16" s="40">
        <f t="shared" si="0"/>
        <v>69.73</v>
      </c>
      <c r="M16" s="41"/>
      <c r="N16" s="47"/>
    </row>
    <row r="17" spans="1:14" s="3" customFormat="1" ht="59.25" customHeight="1">
      <c r="A17" s="34">
        <v>6</v>
      </c>
      <c r="B17" s="32">
        <v>156</v>
      </c>
      <c r="C17" s="37" t="s">
        <v>307</v>
      </c>
      <c r="D17" s="34">
        <v>1995</v>
      </c>
      <c r="E17" s="34" t="s">
        <v>237</v>
      </c>
      <c r="F17" s="37" t="s">
        <v>513</v>
      </c>
      <c r="G17" s="45" t="s">
        <v>936</v>
      </c>
      <c r="H17" s="75" t="s">
        <v>309</v>
      </c>
      <c r="I17" s="74" t="s">
        <v>6</v>
      </c>
      <c r="J17" s="39">
        <v>0</v>
      </c>
      <c r="K17" s="40">
        <v>73.43</v>
      </c>
      <c r="L17" s="40">
        <f t="shared" si="0"/>
        <v>73.43</v>
      </c>
      <c r="M17" s="41"/>
      <c r="N17" s="47"/>
    </row>
    <row r="18" spans="1:14" s="3" customFormat="1" ht="59.25" customHeight="1">
      <c r="A18" s="34">
        <v>7</v>
      </c>
      <c r="B18" s="32">
        <v>48</v>
      </c>
      <c r="C18" s="37" t="s">
        <v>489</v>
      </c>
      <c r="D18" s="34">
        <v>1998</v>
      </c>
      <c r="E18" s="34" t="s">
        <v>177</v>
      </c>
      <c r="F18" s="37" t="s">
        <v>490</v>
      </c>
      <c r="G18" s="45" t="s">
        <v>491</v>
      </c>
      <c r="H18" s="74" t="s">
        <v>492</v>
      </c>
      <c r="I18" s="74" t="s">
        <v>394</v>
      </c>
      <c r="J18" s="39">
        <v>0</v>
      </c>
      <c r="K18" s="40">
        <v>73.75</v>
      </c>
      <c r="L18" s="40">
        <f t="shared" si="0"/>
        <v>73.75</v>
      </c>
      <c r="M18" s="41"/>
      <c r="N18" s="47"/>
    </row>
    <row r="19" spans="1:14" s="3" customFormat="1" ht="59.25" customHeight="1">
      <c r="A19" s="34">
        <v>8</v>
      </c>
      <c r="B19" s="32">
        <v>65</v>
      </c>
      <c r="C19" s="37" t="s">
        <v>400</v>
      </c>
      <c r="D19" s="34">
        <v>2001</v>
      </c>
      <c r="E19" s="34" t="s">
        <v>181</v>
      </c>
      <c r="F19" s="37" t="s">
        <v>855</v>
      </c>
      <c r="G19" s="45" t="s">
        <v>923</v>
      </c>
      <c r="H19" s="74" t="s">
        <v>342</v>
      </c>
      <c r="I19" s="74" t="s">
        <v>399</v>
      </c>
      <c r="J19" s="39">
        <v>0</v>
      </c>
      <c r="K19" s="40">
        <v>74.38</v>
      </c>
      <c r="L19" s="40">
        <f t="shared" si="0"/>
        <v>74.38</v>
      </c>
      <c r="M19" s="41"/>
      <c r="N19" s="47"/>
    </row>
    <row r="20" spans="1:14" s="3" customFormat="1" ht="59.25" customHeight="1">
      <c r="A20" s="34">
        <v>9</v>
      </c>
      <c r="B20" s="32">
        <v>34</v>
      </c>
      <c r="C20" s="37" t="s">
        <v>487</v>
      </c>
      <c r="D20" s="34">
        <v>1998</v>
      </c>
      <c r="E20" s="34" t="s">
        <v>250</v>
      </c>
      <c r="F20" s="37" t="s">
        <v>935</v>
      </c>
      <c r="G20" s="45" t="s">
        <v>814</v>
      </c>
      <c r="H20" s="74" t="s">
        <v>179</v>
      </c>
      <c r="I20" s="74" t="s">
        <v>180</v>
      </c>
      <c r="J20" s="39">
        <v>0</v>
      </c>
      <c r="K20" s="40">
        <v>76.86</v>
      </c>
      <c r="L20" s="40">
        <f t="shared" si="0"/>
        <v>76.86</v>
      </c>
      <c r="M20" s="41"/>
      <c r="N20" s="47"/>
    </row>
    <row r="21" spans="1:14" s="3" customFormat="1" ht="59.25" customHeight="1">
      <c r="A21" s="34">
        <v>10</v>
      </c>
      <c r="B21" s="32">
        <v>141</v>
      </c>
      <c r="C21" s="37" t="s">
        <v>502</v>
      </c>
      <c r="D21" s="34">
        <v>1997</v>
      </c>
      <c r="E21" s="34" t="s">
        <v>228</v>
      </c>
      <c r="F21" s="37" t="s">
        <v>515</v>
      </c>
      <c r="G21" s="45" t="s">
        <v>503</v>
      </c>
      <c r="H21" s="74" t="s">
        <v>413</v>
      </c>
      <c r="I21" s="74" t="s">
        <v>414</v>
      </c>
      <c r="J21" s="39">
        <v>8</v>
      </c>
      <c r="K21" s="40">
        <v>74.64</v>
      </c>
      <c r="L21" s="40">
        <f t="shared" si="0"/>
        <v>82.64</v>
      </c>
      <c r="M21" s="41"/>
      <c r="N21" s="47"/>
    </row>
    <row r="22" spans="1:14" s="3" customFormat="1" ht="59.25" customHeight="1">
      <c r="A22" s="34">
        <v>11</v>
      </c>
      <c r="B22" s="32">
        <v>16</v>
      </c>
      <c r="C22" s="37" t="s">
        <v>385</v>
      </c>
      <c r="D22" s="34">
        <v>1992</v>
      </c>
      <c r="E22" s="34" t="s">
        <v>250</v>
      </c>
      <c r="F22" s="37" t="s">
        <v>940</v>
      </c>
      <c r="G22" s="45" t="s">
        <v>811</v>
      </c>
      <c r="H22" s="74" t="s">
        <v>384</v>
      </c>
      <c r="I22" s="74" t="s">
        <v>433</v>
      </c>
      <c r="J22" s="39">
        <v>8</v>
      </c>
      <c r="K22" s="40">
        <v>75.06</v>
      </c>
      <c r="L22" s="40">
        <f t="shared" si="0"/>
        <v>83.06</v>
      </c>
      <c r="M22" s="41"/>
      <c r="N22" s="47"/>
    </row>
    <row r="23" spans="1:14" s="3" customFormat="1" ht="59.25" customHeight="1">
      <c r="A23" s="34">
        <v>12</v>
      </c>
      <c r="B23" s="32">
        <v>140</v>
      </c>
      <c r="C23" s="37" t="s">
        <v>470</v>
      </c>
      <c r="D23" s="34">
        <v>1984</v>
      </c>
      <c r="E23" s="34" t="s">
        <v>250</v>
      </c>
      <c r="F23" s="37" t="s">
        <v>932</v>
      </c>
      <c r="G23" s="45" t="s">
        <v>931</v>
      </c>
      <c r="H23" s="74" t="s">
        <v>413</v>
      </c>
      <c r="I23" s="74" t="s">
        <v>414</v>
      </c>
      <c r="J23" s="39">
        <v>0</v>
      </c>
      <c r="K23" s="40">
        <v>83.47</v>
      </c>
      <c r="L23" s="40">
        <f t="shared" si="0"/>
        <v>83.47</v>
      </c>
      <c r="M23" s="41"/>
      <c r="N23" s="47"/>
    </row>
    <row r="24" spans="1:14" s="3" customFormat="1" ht="59.25" customHeight="1">
      <c r="A24" s="34">
        <v>13</v>
      </c>
      <c r="B24" s="32">
        <v>92</v>
      </c>
      <c r="C24" s="37" t="s">
        <v>498</v>
      </c>
      <c r="D24" s="34">
        <v>2001</v>
      </c>
      <c r="E24" s="34" t="s">
        <v>228</v>
      </c>
      <c r="F24" s="37" t="s">
        <v>499</v>
      </c>
      <c r="G24" s="45" t="s">
        <v>500</v>
      </c>
      <c r="H24" s="74" t="s">
        <v>464</v>
      </c>
      <c r="I24" s="74" t="s">
        <v>465</v>
      </c>
      <c r="J24" s="39">
        <v>12</v>
      </c>
      <c r="K24" s="40">
        <v>72.68</v>
      </c>
      <c r="L24" s="40">
        <f t="shared" si="0"/>
        <v>84.68</v>
      </c>
      <c r="M24" s="41"/>
      <c r="N24" s="47"/>
    </row>
    <row r="25" spans="1:14" s="3" customFormat="1" ht="59.25" customHeight="1">
      <c r="A25" s="34">
        <v>14</v>
      </c>
      <c r="B25" s="32">
        <v>58</v>
      </c>
      <c r="C25" s="37" t="s">
        <v>399</v>
      </c>
      <c r="D25" s="34">
        <v>1974</v>
      </c>
      <c r="E25" s="34" t="s">
        <v>355</v>
      </c>
      <c r="F25" s="37" t="s">
        <v>493</v>
      </c>
      <c r="G25" s="45" t="s">
        <v>939</v>
      </c>
      <c r="H25" s="74" t="s">
        <v>342</v>
      </c>
      <c r="I25" s="74" t="s">
        <v>6</v>
      </c>
      <c r="J25" s="39">
        <v>4</v>
      </c>
      <c r="K25" s="40">
        <v>81.88</v>
      </c>
      <c r="L25" s="40">
        <f t="shared" si="0"/>
        <v>85.88</v>
      </c>
      <c r="M25" s="41"/>
      <c r="N25" s="47"/>
    </row>
    <row r="26" spans="1:14" s="3" customFormat="1" ht="59.25" customHeight="1">
      <c r="A26" s="34">
        <v>15</v>
      </c>
      <c r="B26" s="32">
        <v>148</v>
      </c>
      <c r="C26" s="37" t="s">
        <v>474</v>
      </c>
      <c r="D26" s="34">
        <v>1998</v>
      </c>
      <c r="E26" s="34" t="s">
        <v>250</v>
      </c>
      <c r="F26" s="37" t="s">
        <v>909</v>
      </c>
      <c r="G26" s="45" t="s">
        <v>941</v>
      </c>
      <c r="H26" s="74" t="s">
        <v>413</v>
      </c>
      <c r="I26" s="74" t="s">
        <v>414</v>
      </c>
      <c r="J26" s="39">
        <v>0</v>
      </c>
      <c r="K26" s="40">
        <v>95.81</v>
      </c>
      <c r="L26" s="40">
        <f t="shared" si="0"/>
        <v>95.81</v>
      </c>
      <c r="M26" s="41"/>
      <c r="N26" s="47"/>
    </row>
    <row r="27" spans="1:14" s="3" customFormat="1" ht="59.25" customHeight="1">
      <c r="A27" s="34">
        <v>16</v>
      </c>
      <c r="B27" s="32">
        <v>62</v>
      </c>
      <c r="C27" s="37" t="s">
        <v>398</v>
      </c>
      <c r="D27" s="34">
        <v>2000</v>
      </c>
      <c r="E27" s="34"/>
      <c r="F27" s="37" t="s">
        <v>857</v>
      </c>
      <c r="G27" s="45" t="s">
        <v>942</v>
      </c>
      <c r="H27" s="74" t="s">
        <v>342</v>
      </c>
      <c r="I27" s="74" t="s">
        <v>399</v>
      </c>
      <c r="J27" s="39">
        <v>8</v>
      </c>
      <c r="K27" s="40">
        <v>87.91</v>
      </c>
      <c r="L27" s="40">
        <f t="shared" si="0"/>
        <v>95.91</v>
      </c>
      <c r="M27" s="41"/>
      <c r="N27" s="47"/>
    </row>
    <row r="28" spans="1:14" s="3" customFormat="1" ht="59.25" customHeight="1">
      <c r="A28" s="34">
        <v>17</v>
      </c>
      <c r="B28" s="32">
        <v>75</v>
      </c>
      <c r="C28" s="37" t="s">
        <v>495</v>
      </c>
      <c r="D28" s="34">
        <v>2000</v>
      </c>
      <c r="E28" s="34" t="s">
        <v>228</v>
      </c>
      <c r="F28" s="37" t="s">
        <v>591</v>
      </c>
      <c r="G28" s="45" t="s">
        <v>592</v>
      </c>
      <c r="H28" s="74" t="s">
        <v>226</v>
      </c>
      <c r="I28" s="74" t="s">
        <v>227</v>
      </c>
      <c r="J28" s="39">
        <v>4</v>
      </c>
      <c r="K28" s="40">
        <v>111.53</v>
      </c>
      <c r="L28" s="40">
        <f t="shared" si="0"/>
        <v>115.53</v>
      </c>
      <c r="M28" s="41"/>
      <c r="N28" s="47"/>
    </row>
    <row r="29" spans="1:14" s="3" customFormat="1" ht="59.25" customHeight="1">
      <c r="A29" s="34"/>
      <c r="B29" s="32">
        <v>117</v>
      </c>
      <c r="C29" s="37" t="s">
        <v>407</v>
      </c>
      <c r="D29" s="34">
        <v>2002</v>
      </c>
      <c r="E29" s="34" t="s">
        <v>177</v>
      </c>
      <c r="F29" s="37" t="s">
        <v>945</v>
      </c>
      <c r="G29" s="45" t="s">
        <v>946</v>
      </c>
      <c r="H29" s="74" t="s">
        <v>179</v>
      </c>
      <c r="I29" s="74" t="s">
        <v>409</v>
      </c>
      <c r="J29" s="293" t="s">
        <v>568</v>
      </c>
      <c r="K29" s="294"/>
      <c r="L29" s="295"/>
      <c r="M29" s="41"/>
      <c r="N29" s="47"/>
    </row>
    <row r="30" spans="1:14" s="3" customFormat="1" ht="59.25" customHeight="1">
      <c r="A30" s="34"/>
      <c r="B30" s="32">
        <v>128</v>
      </c>
      <c r="C30" s="37" t="s">
        <v>370</v>
      </c>
      <c r="D30" s="34"/>
      <c r="E30" s="34" t="s">
        <v>211</v>
      </c>
      <c r="F30" s="37" t="s">
        <v>944</v>
      </c>
      <c r="G30" s="45" t="s">
        <v>943</v>
      </c>
      <c r="H30" s="74" t="s">
        <v>201</v>
      </c>
      <c r="I30" s="74" t="s">
        <v>202</v>
      </c>
      <c r="J30" s="293" t="s">
        <v>568</v>
      </c>
      <c r="K30" s="294"/>
      <c r="L30" s="295"/>
      <c r="M30" s="41"/>
      <c r="N30" s="47"/>
    </row>
    <row r="31" spans="1:12" s="54" customFormat="1" ht="48.75" customHeight="1">
      <c r="A31" s="50"/>
      <c r="B31" s="50"/>
      <c r="C31" s="51" t="s">
        <v>77</v>
      </c>
      <c r="D31" s="52"/>
      <c r="E31" s="52"/>
      <c r="F31" s="52"/>
      <c r="G31" s="52"/>
      <c r="H31" s="53"/>
      <c r="I31" s="52"/>
      <c r="J31" s="51" t="s">
        <v>78</v>
      </c>
      <c r="K31" s="50"/>
      <c r="L31" s="50"/>
    </row>
    <row r="32" spans="1:12" s="54" customFormat="1" ht="48.75" customHeight="1">
      <c r="A32" s="50"/>
      <c r="B32" s="50"/>
      <c r="C32" s="51" t="s">
        <v>79</v>
      </c>
      <c r="D32" s="52"/>
      <c r="E32" s="55"/>
      <c r="F32" s="52"/>
      <c r="G32" s="52"/>
      <c r="H32" s="53"/>
      <c r="I32" s="52"/>
      <c r="J32" s="51" t="s">
        <v>80</v>
      </c>
      <c r="K32" s="50"/>
      <c r="L32" s="50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sheetProtection/>
  <mergeCells count="28">
    <mergeCell ref="N8:N10"/>
    <mergeCell ref="J9:L9"/>
    <mergeCell ref="F8:F10"/>
    <mergeCell ref="G8:G10"/>
    <mergeCell ref="H8:H10"/>
    <mergeCell ref="I8:I10"/>
    <mergeCell ref="J8:L8"/>
    <mergeCell ref="M8:M10"/>
    <mergeCell ref="I6:N6"/>
    <mergeCell ref="A7:B7"/>
    <mergeCell ref="D7:F7"/>
    <mergeCell ref="G7:H7"/>
    <mergeCell ref="I7:N7"/>
    <mergeCell ref="A8:A10"/>
    <mergeCell ref="B8:B10"/>
    <mergeCell ref="C8:C10"/>
    <mergeCell ref="D8:D10"/>
    <mergeCell ref="E8:E10"/>
    <mergeCell ref="J29:L29"/>
    <mergeCell ref="J30:L30"/>
    <mergeCell ref="A1:N1"/>
    <mergeCell ref="A2:N2"/>
    <mergeCell ref="A3:N3"/>
    <mergeCell ref="A4:N4"/>
    <mergeCell ref="A5:N5"/>
    <mergeCell ref="A6:B6"/>
    <mergeCell ref="D6:F6"/>
    <mergeCell ref="G6:H6"/>
  </mergeCells>
  <printOptions/>
  <pageMargins left="0" right="0" top="0" bottom="0" header="0" footer="0"/>
  <pageSetup horizontalDpi="600" verticalDpi="600" orientation="landscape" paperSize="9" scale="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P33"/>
  <sheetViews>
    <sheetView view="pageBreakPreview" zoomScale="41" zoomScaleSheetLayoutView="41" zoomScalePageLayoutView="0" workbookViewId="0" topLeftCell="A1">
      <selection activeCell="F23" sqref="F23:G23"/>
    </sheetView>
  </sheetViews>
  <sheetFormatPr defaultColWidth="9.140625" defaultRowHeight="12.75"/>
  <cols>
    <col min="1" max="1" width="11.57421875" style="48" customWidth="1"/>
    <col min="2" max="2" width="14.8515625" style="48" customWidth="1"/>
    <col min="3" max="3" width="65.421875" style="49" customWidth="1"/>
    <col min="4" max="4" width="17.140625" style="48" customWidth="1"/>
    <col min="5" max="5" width="17.28125" style="48" customWidth="1"/>
    <col min="6" max="6" width="51.28125" style="48" customWidth="1"/>
    <col min="7" max="7" width="48.7109375" style="48" customWidth="1"/>
    <col min="8" max="8" width="46.00390625" style="48" customWidth="1"/>
    <col min="9" max="9" width="43.421875" style="48" customWidth="1"/>
    <col min="10" max="10" width="16.57421875" style="48" customWidth="1"/>
    <col min="11" max="11" width="27.421875" style="48" customWidth="1"/>
    <col min="12" max="12" width="15.140625" style="48" customWidth="1"/>
    <col min="13" max="13" width="19.7109375" style="48" customWidth="1"/>
    <col min="14" max="14" width="11.140625" style="48" customWidth="1"/>
    <col min="15" max="15" width="13.140625" style="48" customWidth="1"/>
    <col min="16" max="16" width="20.57421875" style="48" customWidth="1"/>
    <col min="17" max="16384" width="9.140625" style="48" customWidth="1"/>
  </cols>
  <sheetData>
    <row r="1" spans="1:15" s="1" customFormat="1" ht="75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</row>
    <row r="2" spans="1:15" s="1" customFormat="1" ht="31.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3"/>
      <c r="K2" s="313"/>
      <c r="L2" s="313"/>
      <c r="M2" s="313"/>
      <c r="N2" s="314"/>
      <c r="O2" s="314"/>
    </row>
    <row r="3" spans="1:15" s="1" customFormat="1" ht="36.75" customHeight="1">
      <c r="A3" s="312" t="s">
        <v>62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4"/>
      <c r="O3" s="314"/>
    </row>
    <row r="4" spans="1:15" s="1" customFormat="1" ht="33" customHeight="1">
      <c r="A4" s="312" t="s">
        <v>83</v>
      </c>
      <c r="B4" s="312"/>
      <c r="C4" s="312"/>
      <c r="D4" s="312"/>
      <c r="E4" s="312"/>
      <c r="F4" s="312"/>
      <c r="G4" s="312"/>
      <c r="H4" s="312"/>
      <c r="I4" s="312"/>
      <c r="J4" s="313"/>
      <c r="K4" s="313"/>
      <c r="L4" s="313"/>
      <c r="M4" s="313"/>
      <c r="N4" s="314"/>
      <c r="O4" s="314"/>
    </row>
    <row r="5" spans="1:15" s="1" customFormat="1" ht="36.75" customHeight="1">
      <c r="A5" s="312" t="s">
        <v>10</v>
      </c>
      <c r="B5" s="312"/>
      <c r="C5" s="312"/>
      <c r="D5" s="312"/>
      <c r="E5" s="312"/>
      <c r="F5" s="312"/>
      <c r="G5" s="312"/>
      <c r="H5" s="312"/>
      <c r="I5" s="312"/>
      <c r="J5" s="313"/>
      <c r="K5" s="313"/>
      <c r="L5" s="313"/>
      <c r="M5" s="313"/>
      <c r="N5" s="314"/>
      <c r="O5" s="314"/>
    </row>
    <row r="6" spans="1:15" s="1" customFormat="1" ht="36.75" customHeight="1">
      <c r="A6" s="303" t="s">
        <v>12</v>
      </c>
      <c r="B6" s="303"/>
      <c r="C6" s="57" t="s">
        <v>13</v>
      </c>
      <c r="D6" s="315" t="s">
        <v>15</v>
      </c>
      <c r="E6" s="315"/>
      <c r="F6" s="315"/>
      <c r="G6" s="316" t="s">
        <v>63</v>
      </c>
      <c r="H6" s="316"/>
      <c r="I6" s="315" t="s">
        <v>64</v>
      </c>
      <c r="J6" s="315"/>
      <c r="K6" s="315"/>
      <c r="L6" s="315"/>
      <c r="M6" s="315"/>
      <c r="N6" s="315"/>
      <c r="O6" s="315"/>
    </row>
    <row r="7" spans="1:15" s="1" customFormat="1" ht="47.25" customHeight="1">
      <c r="A7" s="304" t="s">
        <v>34</v>
      </c>
      <c r="B7" s="304"/>
      <c r="C7" s="56" t="s">
        <v>53</v>
      </c>
      <c r="D7" s="304" t="s">
        <v>88</v>
      </c>
      <c r="E7" s="304"/>
      <c r="F7" s="304"/>
      <c r="G7" s="305"/>
      <c r="H7" s="305"/>
      <c r="I7" s="305" t="s">
        <v>39</v>
      </c>
      <c r="J7" s="305"/>
      <c r="K7" s="305"/>
      <c r="L7" s="305"/>
      <c r="M7" s="305"/>
      <c r="N7" s="305"/>
      <c r="O7" s="305"/>
    </row>
    <row r="8" spans="1:15" s="2" customFormat="1" ht="33" customHeight="1">
      <c r="A8" s="326" t="s">
        <v>65</v>
      </c>
      <c r="B8" s="329" t="s">
        <v>3</v>
      </c>
      <c r="C8" s="329" t="s">
        <v>1</v>
      </c>
      <c r="D8" s="329" t="s">
        <v>66</v>
      </c>
      <c r="E8" s="329" t="s">
        <v>4</v>
      </c>
      <c r="F8" s="329" t="s">
        <v>2</v>
      </c>
      <c r="G8" s="319" t="s">
        <v>8</v>
      </c>
      <c r="H8" s="322" t="s">
        <v>9</v>
      </c>
      <c r="I8" s="322" t="s">
        <v>67</v>
      </c>
      <c r="J8" s="317" t="s">
        <v>68</v>
      </c>
      <c r="K8" s="317"/>
      <c r="L8" s="317"/>
      <c r="M8" s="317"/>
      <c r="N8" s="322"/>
      <c r="O8" s="322"/>
    </row>
    <row r="9" spans="1:15" s="2" customFormat="1" ht="33" customHeight="1">
      <c r="A9" s="327"/>
      <c r="B9" s="330"/>
      <c r="C9" s="330"/>
      <c r="D9" s="330"/>
      <c r="E9" s="330"/>
      <c r="F9" s="330"/>
      <c r="G9" s="320"/>
      <c r="H9" s="323"/>
      <c r="I9" s="323"/>
      <c r="J9" s="317" t="s">
        <v>89</v>
      </c>
      <c r="K9" s="317"/>
      <c r="L9" s="317"/>
      <c r="M9" s="317"/>
      <c r="N9" s="323"/>
      <c r="O9" s="323"/>
    </row>
    <row r="10" spans="1:16" s="3" customFormat="1" ht="32.25" customHeight="1">
      <c r="A10" s="328"/>
      <c r="B10" s="331"/>
      <c r="C10" s="331"/>
      <c r="D10" s="331"/>
      <c r="E10" s="331"/>
      <c r="F10" s="331"/>
      <c r="G10" s="321"/>
      <c r="H10" s="324"/>
      <c r="I10" s="324"/>
      <c r="J10" s="79" t="s">
        <v>72</v>
      </c>
      <c r="K10" s="80" t="s">
        <v>73</v>
      </c>
      <c r="L10" s="79"/>
      <c r="M10" s="80"/>
      <c r="N10" s="324"/>
      <c r="O10" s="324"/>
      <c r="P10" s="30">
        <v>100</v>
      </c>
    </row>
    <row r="11" spans="1:16" s="3" customFormat="1" ht="134.25" customHeight="1" hidden="1">
      <c r="A11" s="31"/>
      <c r="B11" s="32">
        <v>29</v>
      </c>
      <c r="C11" s="33" t="s">
        <v>74</v>
      </c>
      <c r="D11" s="34">
        <v>1984</v>
      </c>
      <c r="E11" s="35"/>
      <c r="F11" s="33" t="s">
        <v>75</v>
      </c>
      <c r="G11" s="36"/>
      <c r="H11" s="37" t="s">
        <v>76</v>
      </c>
      <c r="I11" s="38" t="s">
        <v>6</v>
      </c>
      <c r="J11" s="39"/>
      <c r="K11" s="40"/>
      <c r="L11" s="41"/>
      <c r="M11" s="40"/>
      <c r="N11" s="40"/>
      <c r="O11" s="40"/>
      <c r="P11" s="42" t="e">
        <f>(#REF!-$P$10)/4</f>
        <v>#REF!</v>
      </c>
    </row>
    <row r="12" spans="1:16" s="3" customFormat="1" ht="148.5" customHeight="1">
      <c r="A12" s="34">
        <v>1</v>
      </c>
      <c r="B12" s="32">
        <v>132</v>
      </c>
      <c r="C12" s="68" t="s">
        <v>202</v>
      </c>
      <c r="D12" s="34">
        <v>1989</v>
      </c>
      <c r="E12" s="34" t="s">
        <v>250</v>
      </c>
      <c r="F12" s="68" t="s">
        <v>933</v>
      </c>
      <c r="G12" s="45" t="s">
        <v>924</v>
      </c>
      <c r="H12" s="46" t="s">
        <v>201</v>
      </c>
      <c r="I12" s="37" t="s">
        <v>252</v>
      </c>
      <c r="J12" s="69">
        <v>0</v>
      </c>
      <c r="K12" s="70">
        <v>71.56</v>
      </c>
      <c r="L12" s="41"/>
      <c r="M12" s="40"/>
      <c r="N12" s="41"/>
      <c r="O12" s="47"/>
      <c r="P12" s="42">
        <f aca="true" t="shared" si="0" ref="P12:P31">(K12-$P$10)/4</f>
        <v>-7.109999999999999</v>
      </c>
    </row>
    <row r="13" spans="1:16" s="3" customFormat="1" ht="148.5" customHeight="1">
      <c r="A13" s="34">
        <v>2</v>
      </c>
      <c r="B13" s="32">
        <v>22</v>
      </c>
      <c r="C13" s="68" t="s">
        <v>202</v>
      </c>
      <c r="D13" s="34">
        <v>1989</v>
      </c>
      <c r="E13" s="34" t="s">
        <v>250</v>
      </c>
      <c r="F13" s="68" t="s">
        <v>934</v>
      </c>
      <c r="G13" s="45" t="s">
        <v>866</v>
      </c>
      <c r="H13" s="46" t="s">
        <v>201</v>
      </c>
      <c r="I13" s="37" t="s">
        <v>252</v>
      </c>
      <c r="J13" s="69">
        <v>0</v>
      </c>
      <c r="K13" s="70">
        <v>74.11</v>
      </c>
      <c r="L13" s="41"/>
      <c r="M13" s="40"/>
      <c r="N13" s="41"/>
      <c r="O13" s="47"/>
      <c r="P13" s="42">
        <f t="shared" si="0"/>
        <v>-6.4725</v>
      </c>
    </row>
    <row r="14" spans="1:16" s="3" customFormat="1" ht="148.5" customHeight="1">
      <c r="A14" s="34">
        <v>3</v>
      </c>
      <c r="B14" s="32">
        <v>102</v>
      </c>
      <c r="C14" s="68" t="s">
        <v>446</v>
      </c>
      <c r="D14" s="34">
        <v>1979</v>
      </c>
      <c r="E14" s="34" t="s">
        <v>250</v>
      </c>
      <c r="F14" s="68" t="s">
        <v>925</v>
      </c>
      <c r="G14" s="45" t="s">
        <v>926</v>
      </c>
      <c r="H14" s="46" t="s">
        <v>404</v>
      </c>
      <c r="I14" s="37" t="s">
        <v>361</v>
      </c>
      <c r="J14" s="69">
        <v>0</v>
      </c>
      <c r="K14" s="70">
        <v>81.69</v>
      </c>
      <c r="L14" s="41"/>
      <c r="M14" s="40"/>
      <c r="N14" s="41"/>
      <c r="O14" s="47"/>
      <c r="P14" s="42">
        <f t="shared" si="0"/>
        <v>-4.577500000000001</v>
      </c>
    </row>
    <row r="15" spans="1:16" s="3" customFormat="1" ht="148.5" customHeight="1">
      <c r="A15" s="34">
        <v>4</v>
      </c>
      <c r="B15" s="32">
        <v>26</v>
      </c>
      <c r="C15" s="68" t="s">
        <v>349</v>
      </c>
      <c r="D15" s="34">
        <v>1970</v>
      </c>
      <c r="E15" s="34" t="s">
        <v>237</v>
      </c>
      <c r="F15" s="68" t="s">
        <v>542</v>
      </c>
      <c r="G15" s="45" t="s">
        <v>519</v>
      </c>
      <c r="H15" s="46" t="s">
        <v>201</v>
      </c>
      <c r="I15" s="37" t="s">
        <v>6</v>
      </c>
      <c r="J15" s="69">
        <v>0</v>
      </c>
      <c r="K15" s="70">
        <v>90</v>
      </c>
      <c r="L15" s="41"/>
      <c r="M15" s="40"/>
      <c r="N15" s="41"/>
      <c r="O15" s="47"/>
      <c r="P15" s="42">
        <f t="shared" si="0"/>
        <v>-2.5</v>
      </c>
    </row>
    <row r="16" spans="1:16" s="3" customFormat="1" ht="148.5" customHeight="1">
      <c r="A16" s="34">
        <v>5</v>
      </c>
      <c r="B16" s="32">
        <v>14</v>
      </c>
      <c r="C16" s="68" t="s">
        <v>385</v>
      </c>
      <c r="D16" s="34">
        <v>1992</v>
      </c>
      <c r="E16" s="34" t="s">
        <v>250</v>
      </c>
      <c r="F16" s="68" t="s">
        <v>539</v>
      </c>
      <c r="G16" s="45" t="s">
        <v>516</v>
      </c>
      <c r="H16" s="46" t="s">
        <v>384</v>
      </c>
      <c r="I16" s="37" t="s">
        <v>433</v>
      </c>
      <c r="J16" s="69">
        <v>0</v>
      </c>
      <c r="K16" s="70">
        <v>92.73</v>
      </c>
      <c r="L16" s="41"/>
      <c r="M16" s="40"/>
      <c r="N16" s="41"/>
      <c r="O16" s="47"/>
      <c r="P16" s="42">
        <f t="shared" si="0"/>
        <v>-1.817499999999999</v>
      </c>
    </row>
    <row r="17" spans="1:16" s="3" customFormat="1" ht="148.5" customHeight="1">
      <c r="A17" s="34">
        <v>6</v>
      </c>
      <c r="B17" s="32">
        <v>95</v>
      </c>
      <c r="C17" s="68" t="s">
        <v>442</v>
      </c>
      <c r="D17" s="34">
        <v>1985</v>
      </c>
      <c r="E17" s="34" t="s">
        <v>250</v>
      </c>
      <c r="F17" s="33" t="s">
        <v>927</v>
      </c>
      <c r="G17" s="45" t="s">
        <v>800</v>
      </c>
      <c r="H17" s="46" t="s">
        <v>444</v>
      </c>
      <c r="I17" s="37" t="s">
        <v>445</v>
      </c>
      <c r="J17" s="69">
        <v>4</v>
      </c>
      <c r="K17" s="70">
        <v>70.24</v>
      </c>
      <c r="L17" s="41"/>
      <c r="M17" s="40"/>
      <c r="N17" s="41"/>
      <c r="O17" s="47"/>
      <c r="P17" s="42">
        <f t="shared" si="0"/>
        <v>-7.440000000000001</v>
      </c>
    </row>
    <row r="18" spans="1:16" s="3" customFormat="1" ht="148.5" customHeight="1">
      <c r="A18" s="34">
        <v>7</v>
      </c>
      <c r="B18" s="32">
        <v>152</v>
      </c>
      <c r="C18" s="68" t="s">
        <v>475</v>
      </c>
      <c r="D18" s="34">
        <v>1997</v>
      </c>
      <c r="E18" s="34" t="s">
        <v>250</v>
      </c>
      <c r="F18" s="68" t="s">
        <v>535</v>
      </c>
      <c r="G18" s="45" t="s">
        <v>536</v>
      </c>
      <c r="H18" s="46" t="s">
        <v>413</v>
      </c>
      <c r="I18" s="37" t="s">
        <v>414</v>
      </c>
      <c r="J18" s="69">
        <v>4</v>
      </c>
      <c r="K18" s="70">
        <v>74.16</v>
      </c>
      <c r="L18" s="41"/>
      <c r="M18" s="40"/>
      <c r="N18" s="41"/>
      <c r="O18" s="47"/>
      <c r="P18" s="42">
        <f t="shared" si="0"/>
        <v>-6.460000000000001</v>
      </c>
    </row>
    <row r="19" spans="1:16" s="3" customFormat="1" ht="148.5" customHeight="1">
      <c r="A19" s="34">
        <v>8</v>
      </c>
      <c r="B19" s="32">
        <v>93</v>
      </c>
      <c r="C19" s="68" t="s">
        <v>461</v>
      </c>
      <c r="D19" s="34">
        <v>1991</v>
      </c>
      <c r="E19" s="34" t="s">
        <v>237</v>
      </c>
      <c r="F19" s="68" t="s">
        <v>867</v>
      </c>
      <c r="G19" s="45" t="s">
        <v>868</v>
      </c>
      <c r="H19" s="46" t="s">
        <v>464</v>
      </c>
      <c r="I19" s="37" t="s">
        <v>465</v>
      </c>
      <c r="J19" s="69">
        <v>4</v>
      </c>
      <c r="K19" s="70">
        <v>76.06</v>
      </c>
      <c r="L19" s="41"/>
      <c r="M19" s="40"/>
      <c r="N19" s="41"/>
      <c r="O19" s="47"/>
      <c r="P19" s="42">
        <f t="shared" si="0"/>
        <v>-5.984999999999999</v>
      </c>
    </row>
    <row r="20" spans="1:16" s="3" customFormat="1" ht="148.5" customHeight="1">
      <c r="A20" s="34">
        <v>9</v>
      </c>
      <c r="B20" s="32">
        <v>60</v>
      </c>
      <c r="C20" s="68" t="s">
        <v>343</v>
      </c>
      <c r="D20" s="34">
        <v>1992</v>
      </c>
      <c r="E20" s="34" t="s">
        <v>237</v>
      </c>
      <c r="F20" s="68" t="s">
        <v>521</v>
      </c>
      <c r="G20" s="45" t="s">
        <v>928</v>
      </c>
      <c r="H20" s="46" t="s">
        <v>342</v>
      </c>
      <c r="I20" s="37" t="s">
        <v>399</v>
      </c>
      <c r="J20" s="69">
        <v>6</v>
      </c>
      <c r="K20" s="70">
        <v>104.83</v>
      </c>
      <c r="L20" s="41"/>
      <c r="M20" s="40"/>
      <c r="N20" s="41"/>
      <c r="O20" s="47"/>
      <c r="P20" s="42">
        <f t="shared" si="0"/>
        <v>1.2074999999999996</v>
      </c>
    </row>
    <row r="21" spans="1:16" s="3" customFormat="1" ht="148.5" customHeight="1">
      <c r="A21" s="34">
        <v>10</v>
      </c>
      <c r="B21" s="32">
        <v>94</v>
      </c>
      <c r="C21" s="68" t="s">
        <v>445</v>
      </c>
      <c r="D21" s="34">
        <v>1970</v>
      </c>
      <c r="E21" s="34" t="s">
        <v>250</v>
      </c>
      <c r="F21" s="68" t="s">
        <v>523</v>
      </c>
      <c r="G21" s="45" t="s">
        <v>799</v>
      </c>
      <c r="H21" s="46" t="s">
        <v>524</v>
      </c>
      <c r="I21" s="37" t="s">
        <v>525</v>
      </c>
      <c r="J21" s="69">
        <v>7</v>
      </c>
      <c r="K21" s="70">
        <f>6+105.99</f>
        <v>111.99</v>
      </c>
      <c r="L21" s="41"/>
      <c r="M21" s="40"/>
      <c r="N21" s="41"/>
      <c r="O21" s="47"/>
      <c r="P21" s="82">
        <f t="shared" si="0"/>
        <v>2.9974999999999987</v>
      </c>
    </row>
    <row r="22" spans="1:16" s="3" customFormat="1" ht="148.5" customHeight="1">
      <c r="A22" s="34">
        <v>11</v>
      </c>
      <c r="B22" s="32">
        <v>151</v>
      </c>
      <c r="C22" s="68" t="s">
        <v>475</v>
      </c>
      <c r="D22" s="34">
        <v>1997</v>
      </c>
      <c r="E22" s="34" t="s">
        <v>250</v>
      </c>
      <c r="F22" s="68" t="s">
        <v>533</v>
      </c>
      <c r="G22" s="45" t="s">
        <v>534</v>
      </c>
      <c r="H22" s="46" t="s">
        <v>413</v>
      </c>
      <c r="I22" s="37" t="s">
        <v>414</v>
      </c>
      <c r="J22" s="69">
        <v>8</v>
      </c>
      <c r="K22" s="70">
        <v>82.69</v>
      </c>
      <c r="L22" s="41"/>
      <c r="M22" s="40"/>
      <c r="N22" s="41"/>
      <c r="O22" s="47"/>
      <c r="P22" s="42">
        <f t="shared" si="0"/>
        <v>-4.327500000000001</v>
      </c>
    </row>
    <row r="23" spans="1:16" s="3" customFormat="1" ht="148.5" customHeight="1">
      <c r="A23" s="34">
        <v>12</v>
      </c>
      <c r="B23" s="32">
        <v>69</v>
      </c>
      <c r="C23" s="68" t="s">
        <v>343</v>
      </c>
      <c r="D23" s="34">
        <v>1992</v>
      </c>
      <c r="E23" s="34" t="s">
        <v>237</v>
      </c>
      <c r="F23" s="68" t="s">
        <v>918</v>
      </c>
      <c r="G23" s="45" t="s">
        <v>919</v>
      </c>
      <c r="H23" s="46" t="s">
        <v>342</v>
      </c>
      <c r="I23" s="37" t="s">
        <v>399</v>
      </c>
      <c r="J23" s="69">
        <v>8</v>
      </c>
      <c r="K23" s="70">
        <v>86.42</v>
      </c>
      <c r="L23" s="41"/>
      <c r="M23" s="40"/>
      <c r="N23" s="41"/>
      <c r="O23" s="47"/>
      <c r="P23" s="42">
        <f t="shared" si="0"/>
        <v>-3.3949999999999996</v>
      </c>
    </row>
    <row r="24" spans="1:16" s="3" customFormat="1" ht="148.5" customHeight="1">
      <c r="A24" s="34">
        <v>13</v>
      </c>
      <c r="B24" s="32">
        <v>137</v>
      </c>
      <c r="C24" s="68" t="s">
        <v>470</v>
      </c>
      <c r="D24" s="34">
        <v>1984</v>
      </c>
      <c r="E24" s="34" t="s">
        <v>250</v>
      </c>
      <c r="F24" s="68" t="s">
        <v>862</v>
      </c>
      <c r="G24" s="45" t="s">
        <v>929</v>
      </c>
      <c r="H24" s="46" t="s">
        <v>413</v>
      </c>
      <c r="I24" s="37" t="s">
        <v>414</v>
      </c>
      <c r="J24" s="69">
        <v>8</v>
      </c>
      <c r="K24" s="70">
        <v>86.68</v>
      </c>
      <c r="L24" s="41"/>
      <c r="M24" s="40"/>
      <c r="N24" s="41"/>
      <c r="O24" s="47"/>
      <c r="P24" s="42">
        <f t="shared" si="0"/>
        <v>-3.3299999999999983</v>
      </c>
    </row>
    <row r="25" spans="1:16" s="3" customFormat="1" ht="148.5" customHeight="1">
      <c r="A25" s="34">
        <v>14</v>
      </c>
      <c r="B25" s="32">
        <v>15</v>
      </c>
      <c r="C25" s="68" t="s">
        <v>385</v>
      </c>
      <c r="D25" s="34">
        <v>1992</v>
      </c>
      <c r="E25" s="34" t="s">
        <v>250</v>
      </c>
      <c r="F25" s="68" t="s">
        <v>544</v>
      </c>
      <c r="G25" s="45" t="s">
        <v>517</v>
      </c>
      <c r="H25" s="46" t="s">
        <v>384</v>
      </c>
      <c r="I25" s="37" t="s">
        <v>433</v>
      </c>
      <c r="J25" s="69">
        <v>8</v>
      </c>
      <c r="K25" s="70">
        <f>82.91+6</f>
        <v>88.91</v>
      </c>
      <c r="L25" s="41"/>
      <c r="M25" s="40"/>
      <c r="N25" s="41"/>
      <c r="O25" s="47"/>
      <c r="P25" s="42">
        <f t="shared" si="0"/>
        <v>-2.772500000000001</v>
      </c>
    </row>
    <row r="26" spans="1:16" s="3" customFormat="1" ht="148.5" customHeight="1">
      <c r="A26" s="34">
        <v>15</v>
      </c>
      <c r="B26" s="32">
        <v>133</v>
      </c>
      <c r="C26" s="68" t="s">
        <v>202</v>
      </c>
      <c r="D26" s="34">
        <v>1989</v>
      </c>
      <c r="E26" s="34" t="s">
        <v>250</v>
      </c>
      <c r="F26" s="68" t="s">
        <v>529</v>
      </c>
      <c r="G26" s="45" t="s">
        <v>802</v>
      </c>
      <c r="H26" s="46" t="s">
        <v>201</v>
      </c>
      <c r="I26" s="37" t="s">
        <v>252</v>
      </c>
      <c r="J26" s="69">
        <v>9</v>
      </c>
      <c r="K26" s="70">
        <v>100.06</v>
      </c>
      <c r="L26" s="41"/>
      <c r="M26" s="40"/>
      <c r="N26" s="41"/>
      <c r="O26" s="47"/>
      <c r="P26" s="42">
        <f t="shared" si="0"/>
        <v>0.015000000000000568</v>
      </c>
    </row>
    <row r="27" spans="1:16" s="3" customFormat="1" ht="148.5" customHeight="1">
      <c r="A27" s="34">
        <v>16</v>
      </c>
      <c r="B27" s="32">
        <v>147</v>
      </c>
      <c r="C27" s="68" t="s">
        <v>474</v>
      </c>
      <c r="D27" s="34">
        <v>1998</v>
      </c>
      <c r="E27" s="34" t="s">
        <v>250</v>
      </c>
      <c r="F27" s="68" t="s">
        <v>541</v>
      </c>
      <c r="G27" s="45" t="s">
        <v>532</v>
      </c>
      <c r="H27" s="46" t="s">
        <v>413</v>
      </c>
      <c r="I27" s="37" t="s">
        <v>414</v>
      </c>
      <c r="J27" s="69">
        <v>12</v>
      </c>
      <c r="K27" s="70">
        <v>80.25</v>
      </c>
      <c r="L27" s="41"/>
      <c r="M27" s="40"/>
      <c r="N27" s="41"/>
      <c r="O27" s="47"/>
      <c r="P27" s="42">
        <f t="shared" si="0"/>
        <v>-4.9375</v>
      </c>
    </row>
    <row r="28" spans="1:16" s="3" customFormat="1" ht="148.5" customHeight="1">
      <c r="A28" s="34">
        <v>17</v>
      </c>
      <c r="B28" s="32">
        <v>139</v>
      </c>
      <c r="C28" s="68" t="s">
        <v>470</v>
      </c>
      <c r="D28" s="34">
        <v>1984</v>
      </c>
      <c r="E28" s="34" t="s">
        <v>250</v>
      </c>
      <c r="F28" s="68" t="s">
        <v>863</v>
      </c>
      <c r="G28" s="45" t="s">
        <v>930</v>
      </c>
      <c r="H28" s="46" t="s">
        <v>413</v>
      </c>
      <c r="I28" s="37" t="s">
        <v>414</v>
      </c>
      <c r="J28" s="69">
        <v>12</v>
      </c>
      <c r="K28" s="70">
        <v>81.7</v>
      </c>
      <c r="L28" s="41"/>
      <c r="M28" s="40"/>
      <c r="N28" s="41"/>
      <c r="O28" s="47"/>
      <c r="P28" s="42">
        <f t="shared" si="0"/>
        <v>-4.574999999999999</v>
      </c>
    </row>
    <row r="29" spans="1:16" s="3" customFormat="1" ht="148.5" customHeight="1">
      <c r="A29" s="34">
        <v>18</v>
      </c>
      <c r="B29" s="32">
        <v>140</v>
      </c>
      <c r="C29" s="68" t="s">
        <v>470</v>
      </c>
      <c r="D29" s="34">
        <v>1984</v>
      </c>
      <c r="E29" s="34" t="s">
        <v>250</v>
      </c>
      <c r="F29" s="68" t="s">
        <v>932</v>
      </c>
      <c r="G29" s="45" t="s">
        <v>931</v>
      </c>
      <c r="H29" s="46" t="s">
        <v>413</v>
      </c>
      <c r="I29" s="37" t="s">
        <v>414</v>
      </c>
      <c r="J29" s="69">
        <v>12</v>
      </c>
      <c r="K29" s="70">
        <f>88.59+6</f>
        <v>94.59</v>
      </c>
      <c r="L29" s="41"/>
      <c r="M29" s="40"/>
      <c r="N29" s="41"/>
      <c r="O29" s="47"/>
      <c r="P29" s="42">
        <f t="shared" si="0"/>
        <v>-1.3524999999999991</v>
      </c>
    </row>
    <row r="30" spans="1:16" s="3" customFormat="1" ht="148.5" customHeight="1">
      <c r="A30" s="34">
        <v>19</v>
      </c>
      <c r="B30" s="32">
        <v>27</v>
      </c>
      <c r="C30" s="68" t="s">
        <v>349</v>
      </c>
      <c r="D30" s="34">
        <v>1970</v>
      </c>
      <c r="E30" s="34" t="s">
        <v>237</v>
      </c>
      <c r="F30" s="68" t="s">
        <v>540</v>
      </c>
      <c r="G30" s="45" t="s">
        <v>520</v>
      </c>
      <c r="H30" s="46" t="s">
        <v>201</v>
      </c>
      <c r="I30" s="37" t="s">
        <v>6</v>
      </c>
      <c r="J30" s="69">
        <v>24</v>
      </c>
      <c r="K30" s="70">
        <v>91.78</v>
      </c>
      <c r="L30" s="41"/>
      <c r="M30" s="40"/>
      <c r="N30" s="41"/>
      <c r="O30" s="47"/>
      <c r="P30" s="42">
        <f t="shared" si="0"/>
        <v>-2.0549999999999997</v>
      </c>
    </row>
    <row r="31" spans="1:16" s="3" customFormat="1" ht="148.5" customHeight="1">
      <c r="A31" s="34"/>
      <c r="B31" s="32">
        <v>25</v>
      </c>
      <c r="C31" s="68" t="s">
        <v>349</v>
      </c>
      <c r="D31" s="34">
        <v>1970</v>
      </c>
      <c r="E31" s="34" t="s">
        <v>237</v>
      </c>
      <c r="F31" s="68" t="s">
        <v>538</v>
      </c>
      <c r="G31" s="45" t="s">
        <v>518</v>
      </c>
      <c r="H31" s="46" t="s">
        <v>201</v>
      </c>
      <c r="I31" s="37" t="s">
        <v>6</v>
      </c>
      <c r="J31" s="336" t="s">
        <v>595</v>
      </c>
      <c r="K31" s="337"/>
      <c r="L31" s="41"/>
      <c r="M31" s="40"/>
      <c r="N31" s="41"/>
      <c r="O31" s="47"/>
      <c r="P31" s="42">
        <f t="shared" si="0"/>
        <v>-25</v>
      </c>
    </row>
    <row r="32" spans="1:12" s="54" customFormat="1" ht="48.75" customHeight="1">
      <c r="A32" s="50"/>
      <c r="B32" s="50"/>
      <c r="C32" s="51" t="s">
        <v>77</v>
      </c>
      <c r="D32" s="52"/>
      <c r="E32" s="52"/>
      <c r="F32" s="52"/>
      <c r="G32" s="52"/>
      <c r="H32" s="53"/>
      <c r="I32" s="52"/>
      <c r="J32" s="51" t="s">
        <v>78</v>
      </c>
      <c r="K32" s="50"/>
      <c r="L32" s="50"/>
    </row>
    <row r="33" spans="1:12" s="54" customFormat="1" ht="48.75" customHeight="1">
      <c r="A33" s="50"/>
      <c r="B33" s="50"/>
      <c r="C33" s="51" t="s">
        <v>79</v>
      </c>
      <c r="D33" s="52"/>
      <c r="E33" s="55"/>
      <c r="F33" s="52"/>
      <c r="G33" s="52"/>
      <c r="H33" s="53"/>
      <c r="I33" s="52"/>
      <c r="J33" s="51" t="s">
        <v>80</v>
      </c>
      <c r="K33" s="50"/>
      <c r="L33" s="50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28">
    <mergeCell ref="G6:H6"/>
    <mergeCell ref="I6:O6"/>
    <mergeCell ref="D8:D10"/>
    <mergeCell ref="E8:E10"/>
    <mergeCell ref="F8:F10"/>
    <mergeCell ref="A1:O1"/>
    <mergeCell ref="A2:O2"/>
    <mergeCell ref="A3:O3"/>
    <mergeCell ref="A4:O4"/>
    <mergeCell ref="A5:O5"/>
    <mergeCell ref="A6:B6"/>
    <mergeCell ref="D6:F6"/>
    <mergeCell ref="O8:O10"/>
    <mergeCell ref="J9:K9"/>
    <mergeCell ref="L9:M9"/>
    <mergeCell ref="A7:B7"/>
    <mergeCell ref="D7:F7"/>
    <mergeCell ref="G7:H7"/>
    <mergeCell ref="I7:O7"/>
    <mergeCell ref="A8:A10"/>
    <mergeCell ref="N8:N10"/>
    <mergeCell ref="B8:B10"/>
    <mergeCell ref="C8:C10"/>
    <mergeCell ref="J31:K31"/>
    <mergeCell ref="G8:G10"/>
    <mergeCell ref="H8:H10"/>
    <mergeCell ref="I8:I10"/>
    <mergeCell ref="J8:M8"/>
  </mergeCells>
  <printOptions/>
  <pageMargins left="0" right="0" top="0" bottom="0" header="0" footer="0"/>
  <pageSetup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MPK-1</dc:creator>
  <cp:keywords/>
  <dc:description/>
  <cp:lastModifiedBy>Elena</cp:lastModifiedBy>
  <cp:lastPrinted>2017-05-01T07:51:33Z</cp:lastPrinted>
  <dcterms:created xsi:type="dcterms:W3CDTF">1996-10-14T23:33:28Z</dcterms:created>
  <dcterms:modified xsi:type="dcterms:W3CDTF">2017-05-01T12:38:28Z</dcterms:modified>
  <cp:category/>
  <cp:version/>
  <cp:contentType/>
  <cp:contentStatus/>
</cp:coreProperties>
</file>